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ie\Downloads\"/>
    </mc:Choice>
  </mc:AlternateContent>
  <xr:revisionPtr revIDLastSave="0" documentId="13_ncr:1_{68F2E04C-3CEF-4714-B587-07F1530A9385}" xr6:coauthVersionLast="47" xr6:coauthVersionMax="47" xr10:uidLastSave="{00000000-0000-0000-0000-000000000000}"/>
  <bookViews>
    <workbookView xWindow="-28920" yWindow="-120" windowWidth="29040" windowHeight="15990" tabRatio="763" xr2:uid="{B1118CCA-DA3E-41B3-BD80-9F1E3B09D98F}"/>
  </bookViews>
  <sheets>
    <sheet name="入力1" sheetId="2" r:id="rId1"/>
    <sheet name="入力2" sheetId="5" r:id="rId2"/>
    <sheet name="登録会員名簿" sheetId="15" r:id="rId3"/>
    <sheet name="入力3" sheetId="7" r:id="rId4"/>
    <sheet name="print (関東予選)" sheetId="8" r:id="rId5"/>
    <sheet name="入力4" sheetId="11" r:id="rId6"/>
    <sheet name="print (インハイ予選)" sheetId="9" r:id="rId7"/>
    <sheet name="入力5" sheetId="12" r:id="rId8"/>
    <sheet name="print (選抜予選)" sheetId="10" r:id="rId9"/>
    <sheet name="住所" sheetId="4" state="hidden" r:id="rId10"/>
    <sheet name="print" sheetId="1" state="hidden" r:id="rId11"/>
    <sheet name="【予備】print (インハイ予選) (2)" sheetId="14" state="hidden" r:id="rId12"/>
  </sheets>
  <definedNames>
    <definedName name="_xlnm._FilterDatabase" localSheetId="9" hidden="1">住所!$A$1:$E$1</definedName>
    <definedName name="_xlnm.Print_Area" localSheetId="11">'【予備】print (インハイ予選) (2)'!$C$1:$AA$37,'【予備】print (インハイ予選) (2)'!$AD$1:$BB$37</definedName>
    <definedName name="_xlnm.Print_Area" localSheetId="10">print!$C$1:$AA$37,print!$AD$1:$BB$37</definedName>
    <definedName name="_xlnm.Print_Area" localSheetId="6">'print (インハイ予選)'!$C$1:$AA$37,'print (インハイ予選)'!$AD$1:$AM$37,'print (インハイ予選)'!$AP$1:$AZ$37</definedName>
    <definedName name="_xlnm.Print_Area" localSheetId="4">'print (関東予選)'!$C$1:$AA$38,'print (関東予選)'!$AC$1:$AM$38,'print (関東予選)'!$AP$1:$BA$38</definedName>
    <definedName name="_xlnm.Print_Area" localSheetId="8">'print (選抜予選)'!$C$1:$AA$45,'print (選抜予選)'!$AD$1:$AM$45,'print (選抜予選)'!$AP$1:$BN$45</definedName>
    <definedName name="_xlnm.Print_Area" localSheetId="2">登録会員名簿!$B$1:$M$46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15" l="1"/>
  <c r="M20" i="15"/>
  <c r="M24" i="15"/>
  <c r="M36" i="15"/>
  <c r="AO4" i="8"/>
  <c r="AO5" i="8" s="1"/>
  <c r="AO6" i="8" s="1"/>
  <c r="AO7" i="8" s="1"/>
  <c r="AO8" i="8" s="1"/>
  <c r="AO9" i="8" s="1"/>
  <c r="AO10" i="8" s="1"/>
  <c r="AO11" i="8" s="1"/>
  <c r="AO12" i="8" s="1"/>
  <c r="AO13" i="8" s="1"/>
  <c r="AO14" i="8" s="1"/>
  <c r="AO15" i="8" s="1"/>
  <c r="AO16" i="8" s="1"/>
  <c r="AO17" i="8" s="1"/>
  <c r="AO18" i="8" s="1"/>
  <c r="AO19" i="8" s="1"/>
  <c r="AO20" i="8" s="1"/>
  <c r="AO21" i="8" s="1"/>
  <c r="AO22" i="8" s="1"/>
  <c r="AO23" i="8" s="1"/>
  <c r="AO24" i="8" s="1"/>
  <c r="AO25" i="8" s="1"/>
  <c r="AO26" i="8" s="1"/>
  <c r="AO27" i="8" s="1"/>
  <c r="AO28" i="8" s="1"/>
  <c r="AO29" i="8" s="1"/>
  <c r="AO30" i="8" s="1"/>
  <c r="AO31" i="8" s="1"/>
  <c r="AO32" i="8" s="1"/>
  <c r="AO33" i="8" s="1"/>
  <c r="AO34" i="8" s="1"/>
  <c r="AO35" i="8" s="1"/>
  <c r="AO36" i="8" s="1"/>
  <c r="H3" i="15"/>
  <c r="D23" i="15"/>
  <c r="P23" i="15" s="1"/>
  <c r="D18" i="15"/>
  <c r="P18" i="15" s="1"/>
  <c r="D14" i="15"/>
  <c r="P14" i="15" s="1"/>
  <c r="D5" i="15"/>
  <c r="D4" i="15"/>
  <c r="L3" i="15"/>
  <c r="AH2" i="5"/>
  <c r="AO5" i="10"/>
  <c r="AO6" i="10" s="1"/>
  <c r="AO7" i="10" s="1"/>
  <c r="AC5" i="10"/>
  <c r="AC6" i="10" s="1"/>
  <c r="AC7" i="10" s="1"/>
  <c r="AC8" i="10" s="1"/>
  <c r="AC9" i="10" s="1"/>
  <c r="AC10" i="10" s="1"/>
  <c r="AC11" i="10" s="1"/>
  <c r="A34" i="10"/>
  <c r="A26" i="10"/>
  <c r="A27" i="10" s="1"/>
  <c r="I40" i="14"/>
  <c r="I39" i="14"/>
  <c r="I38" i="14"/>
  <c r="AU32" i="14"/>
  <c r="AB32" i="14"/>
  <c r="AV32" i="14" s="1"/>
  <c r="A32" i="14"/>
  <c r="AB25" i="14"/>
  <c r="A25" i="14"/>
  <c r="AB18" i="14"/>
  <c r="A18" i="14"/>
  <c r="A19" i="14" s="1"/>
  <c r="AH16" i="14"/>
  <c r="G16" i="14"/>
  <c r="P14" i="14"/>
  <c r="F14" i="14"/>
  <c r="U13" i="14"/>
  <c r="P13" i="14"/>
  <c r="J13" i="14"/>
  <c r="F13" i="14"/>
  <c r="U12" i="14"/>
  <c r="P12" i="14"/>
  <c r="J12" i="14"/>
  <c r="F12" i="14"/>
  <c r="P9" i="14"/>
  <c r="G9" i="14"/>
  <c r="U8" i="14"/>
  <c r="T8" i="14"/>
  <c r="S8" i="14"/>
  <c r="R8" i="14"/>
  <c r="Q8" i="14"/>
  <c r="P8" i="14"/>
  <c r="P7" i="14"/>
  <c r="F7" i="14"/>
  <c r="Q5" i="14"/>
  <c r="M5" i="14"/>
  <c r="V3" i="14"/>
  <c r="G15" i="8"/>
  <c r="AC4" i="8"/>
  <c r="AC5" i="8" s="1"/>
  <c r="AC6" i="8" s="1"/>
  <c r="AC7" i="8" s="1"/>
  <c r="AC8" i="8" s="1"/>
  <c r="AC9" i="8" s="1"/>
  <c r="AC10" i="8" s="1"/>
  <c r="AC11" i="8" s="1"/>
  <c r="AC12" i="8" s="1"/>
  <c r="AC13" i="8" s="1"/>
  <c r="AC14" i="8" s="1"/>
  <c r="AC15" i="8" s="1"/>
  <c r="AC16" i="8" s="1"/>
  <c r="AC17" i="8" s="1"/>
  <c r="AC18" i="8" s="1"/>
  <c r="AC19" i="8" s="1"/>
  <c r="AC20" i="8" s="1"/>
  <c r="AC21" i="8" s="1"/>
  <c r="AC22" i="8" s="1"/>
  <c r="AC23" i="8" s="1"/>
  <c r="AC24" i="8" s="1"/>
  <c r="AC25" i="8" s="1"/>
  <c r="AC26" i="8" s="1"/>
  <c r="AC27" i="8" s="1"/>
  <c r="AC28" i="8" s="1"/>
  <c r="AC29" i="8" s="1"/>
  <c r="AC30" i="8" s="1"/>
  <c r="AC31" i="8" s="1"/>
  <c r="AC32" i="8" s="1"/>
  <c r="AC33" i="8" s="1"/>
  <c r="AC34" i="8" s="1"/>
  <c r="AC35" i="8" s="1"/>
  <c r="AC36" i="8" s="1"/>
  <c r="AC37" i="8" s="1"/>
  <c r="I44" i="10"/>
  <c r="I43" i="10"/>
  <c r="I42" i="10"/>
  <c r="I37" i="9"/>
  <c r="I36" i="9"/>
  <c r="I35" i="9"/>
  <c r="AW46" i="12"/>
  <c r="AW45" i="12"/>
  <c r="AW46" i="11"/>
  <c r="AW45" i="11"/>
  <c r="I37" i="8"/>
  <c r="I36" i="8"/>
  <c r="I35" i="8"/>
  <c r="AG11" i="7"/>
  <c r="AV11" i="5" s="1"/>
  <c r="BA11" i="5" s="1"/>
  <c r="AW45" i="7"/>
  <c r="AW46" i="7"/>
  <c r="V3" i="10"/>
  <c r="AZ2" i="10" s="1"/>
  <c r="V3" i="9"/>
  <c r="AT2" i="9" s="1"/>
  <c r="V3" i="8"/>
  <c r="AG1" i="8" s="1"/>
  <c r="F14" i="10"/>
  <c r="P14" i="10"/>
  <c r="P9" i="10"/>
  <c r="F13" i="8"/>
  <c r="P13" i="8"/>
  <c r="P9" i="8"/>
  <c r="P9" i="9"/>
  <c r="P14" i="9"/>
  <c r="F14" i="9"/>
  <c r="J13" i="9"/>
  <c r="F13" i="9"/>
  <c r="Q5" i="9"/>
  <c r="M5" i="9"/>
  <c r="U12" i="9"/>
  <c r="U13" i="9"/>
  <c r="G9" i="9"/>
  <c r="P12" i="9"/>
  <c r="P13" i="9"/>
  <c r="DV6" i="5"/>
  <c r="DV7" i="5"/>
  <c r="DV8" i="5"/>
  <c r="DV9" i="5"/>
  <c r="DV10" i="5"/>
  <c r="DV11" i="5"/>
  <c r="DV12" i="5"/>
  <c r="DV13" i="5"/>
  <c r="DV14" i="5"/>
  <c r="DV15" i="5"/>
  <c r="DV16" i="5"/>
  <c r="DV17" i="5"/>
  <c r="DV18" i="5"/>
  <c r="DV19" i="5"/>
  <c r="DV20" i="5"/>
  <c r="DV21" i="5"/>
  <c r="DV22" i="5"/>
  <c r="DV23" i="5"/>
  <c r="DV24" i="5"/>
  <c r="DV25" i="5"/>
  <c r="ED5" i="5" s="1"/>
  <c r="DV26" i="5"/>
  <c r="ED6" i="5" s="1"/>
  <c r="DV27" i="5"/>
  <c r="ED7" i="5" s="1"/>
  <c r="DV28" i="5"/>
  <c r="ED8" i="5" s="1"/>
  <c r="DV29" i="5"/>
  <c r="ED9" i="5" s="1"/>
  <c r="DV30" i="5"/>
  <c r="ED10" i="5" s="1"/>
  <c r="DV31" i="5"/>
  <c r="ED11" i="5" s="1"/>
  <c r="DV32" i="5"/>
  <c r="ED12" i="5" s="1"/>
  <c r="DV33" i="5"/>
  <c r="ED13" i="5" s="1"/>
  <c r="DV34" i="5"/>
  <c r="ED14" i="5" s="1"/>
  <c r="DV35" i="5"/>
  <c r="ED15" i="5" s="1"/>
  <c r="DV36" i="5"/>
  <c r="ED16" i="5" s="1"/>
  <c r="DV37" i="5"/>
  <c r="ED17" i="5" s="1"/>
  <c r="DV38" i="5"/>
  <c r="ED18" i="5" s="1"/>
  <c r="DV39" i="5"/>
  <c r="ED19" i="5" s="1"/>
  <c r="DV40" i="5"/>
  <c r="ED20" i="5" s="1"/>
  <c r="DV41" i="5"/>
  <c r="ED21" i="5" s="1"/>
  <c r="DV42" i="5"/>
  <c r="ED22" i="5" s="1"/>
  <c r="DV43" i="5"/>
  <c r="ED23" i="5" s="1"/>
  <c r="DV44" i="5"/>
  <c r="ED24" i="5" s="1"/>
  <c r="DV5" i="5"/>
  <c r="DE6" i="5"/>
  <c r="DE7" i="5"/>
  <c r="DE8" i="5"/>
  <c r="DE9" i="5"/>
  <c r="DE10" i="5"/>
  <c r="DE11" i="5"/>
  <c r="DE12" i="5"/>
  <c r="DE13" i="5"/>
  <c r="DE14" i="5"/>
  <c r="DE15" i="5"/>
  <c r="DE16" i="5"/>
  <c r="DE17" i="5"/>
  <c r="DE18" i="5"/>
  <c r="DE19" i="5"/>
  <c r="DE20" i="5"/>
  <c r="DE21" i="5"/>
  <c r="DE22" i="5"/>
  <c r="DE23" i="5"/>
  <c r="DE24" i="5"/>
  <c r="DE25" i="5"/>
  <c r="DE26" i="5"/>
  <c r="DE27" i="5"/>
  <c r="DE28" i="5"/>
  <c r="DE29" i="5"/>
  <c r="DE30" i="5"/>
  <c r="DE31" i="5"/>
  <c r="DE32" i="5"/>
  <c r="DE33" i="5"/>
  <c r="DE34" i="5"/>
  <c r="DE35" i="5"/>
  <c r="DE36" i="5"/>
  <c r="DE37" i="5"/>
  <c r="DE38" i="5"/>
  <c r="DE39" i="5"/>
  <c r="DE40" i="5"/>
  <c r="DE41" i="5"/>
  <c r="DE42" i="5"/>
  <c r="DE43" i="5"/>
  <c r="DE44" i="5"/>
  <c r="DE5" i="5"/>
  <c r="BJ93" i="5"/>
  <c r="CI146" i="5"/>
  <c r="BU146" i="5"/>
  <c r="BG146" i="5"/>
  <c r="CI145" i="5"/>
  <c r="BU145" i="5"/>
  <c r="BG145" i="5"/>
  <c r="CI144" i="5"/>
  <c r="BU144" i="5"/>
  <c r="BG144" i="5"/>
  <c r="CI143" i="5"/>
  <c r="BU143" i="5"/>
  <c r="BG143" i="5"/>
  <c r="CI142" i="5"/>
  <c r="BU142" i="5"/>
  <c r="BG142" i="5"/>
  <c r="CI141" i="5"/>
  <c r="BU141" i="5"/>
  <c r="BG141" i="5"/>
  <c r="CI140" i="5"/>
  <c r="BU140" i="5"/>
  <c r="BG140" i="5"/>
  <c r="CI139" i="5"/>
  <c r="BU139" i="5"/>
  <c r="BG139" i="5"/>
  <c r="CI138" i="5"/>
  <c r="BU138" i="5"/>
  <c r="BG138" i="5"/>
  <c r="CI137" i="5"/>
  <c r="BU137" i="5"/>
  <c r="BG137" i="5"/>
  <c r="CI136" i="5"/>
  <c r="BU136" i="5"/>
  <c r="BG136" i="5"/>
  <c r="CI135" i="5"/>
  <c r="BU135" i="5"/>
  <c r="BG135" i="5"/>
  <c r="CI134" i="5"/>
  <c r="BU134" i="5"/>
  <c r="BG134" i="5"/>
  <c r="CI133" i="5"/>
  <c r="BU133" i="5"/>
  <c r="BG133" i="5"/>
  <c r="CI132" i="5"/>
  <c r="BU132" i="5"/>
  <c r="BG132" i="5"/>
  <c r="CI131" i="5"/>
  <c r="BU131" i="5"/>
  <c r="BG131" i="5"/>
  <c r="CI130" i="5"/>
  <c r="BU130" i="5"/>
  <c r="BG130" i="5"/>
  <c r="CI129" i="5"/>
  <c r="BU129" i="5"/>
  <c r="BG129" i="5"/>
  <c r="CI128" i="5"/>
  <c r="BU128" i="5"/>
  <c r="BG128" i="5"/>
  <c r="CI127" i="5"/>
  <c r="BU127" i="5"/>
  <c r="BG127" i="5"/>
  <c r="CI126" i="5"/>
  <c r="BU126" i="5"/>
  <c r="BG126" i="5"/>
  <c r="CI125" i="5"/>
  <c r="BU125" i="5"/>
  <c r="BG125" i="5"/>
  <c r="CI124" i="5"/>
  <c r="BU124" i="5"/>
  <c r="BG124" i="5"/>
  <c r="CI123" i="5"/>
  <c r="BU123" i="5"/>
  <c r="BG123" i="5"/>
  <c r="CI122" i="5"/>
  <c r="BU122" i="5"/>
  <c r="BG122" i="5"/>
  <c r="CI121" i="5"/>
  <c r="BU121" i="5"/>
  <c r="BG121" i="5"/>
  <c r="CI120" i="5"/>
  <c r="BU120" i="5"/>
  <c r="BG120" i="5"/>
  <c r="CI119" i="5"/>
  <c r="BU119" i="5"/>
  <c r="BG119" i="5"/>
  <c r="CI118" i="5"/>
  <c r="BU118" i="5"/>
  <c r="BG118" i="5"/>
  <c r="CI117" i="5"/>
  <c r="BU117" i="5"/>
  <c r="BG117" i="5"/>
  <c r="CI116" i="5"/>
  <c r="BU116" i="5"/>
  <c r="BG116" i="5"/>
  <c r="CI115" i="5"/>
  <c r="BU115" i="5"/>
  <c r="BG115" i="5"/>
  <c r="CI114" i="5"/>
  <c r="BU114" i="5"/>
  <c r="BG114" i="5"/>
  <c r="CI113" i="5"/>
  <c r="BU113" i="5"/>
  <c r="BG113" i="5"/>
  <c r="CI112" i="5"/>
  <c r="BU112" i="5"/>
  <c r="BG112" i="5"/>
  <c r="CI111" i="5"/>
  <c r="BU111" i="5"/>
  <c r="BG111" i="5"/>
  <c r="CI110" i="5"/>
  <c r="CH110" i="5"/>
  <c r="BU110" i="5"/>
  <c r="BT110" i="5"/>
  <c r="BT112" i="5" s="1"/>
  <c r="BT114" i="5" s="1"/>
  <c r="BT116" i="5" s="1"/>
  <c r="BG110" i="5"/>
  <c r="BF110" i="5"/>
  <c r="BF112" i="5" s="1"/>
  <c r="CI109" i="5"/>
  <c r="CH109" i="5"/>
  <c r="BU109" i="5"/>
  <c r="BT109" i="5"/>
  <c r="BG109" i="5"/>
  <c r="BF109" i="5"/>
  <c r="BF111" i="5" s="1"/>
  <c r="BF113" i="5" s="1"/>
  <c r="BW108" i="5"/>
  <c r="BI108" i="5"/>
  <c r="AU108" i="5"/>
  <c r="BW107" i="5"/>
  <c r="BI107" i="5"/>
  <c r="AU107" i="5"/>
  <c r="CN44" i="5"/>
  <c r="CV24" i="5" s="1"/>
  <c r="AO44" i="5"/>
  <c r="AM44" i="5"/>
  <c r="DC44" i="5" s="1"/>
  <c r="DK24" i="5" s="1"/>
  <c r="AL44" i="5"/>
  <c r="DB44" i="5" s="1"/>
  <c r="DJ24" i="5" s="1"/>
  <c r="AI44" i="5"/>
  <c r="AH44" i="5"/>
  <c r="AG44" i="5"/>
  <c r="CN43" i="5"/>
  <c r="CV23" i="5" s="1"/>
  <c r="AO43" i="5"/>
  <c r="Y43" i="11" s="1"/>
  <c r="AM43" i="5"/>
  <c r="DT43" i="5" s="1"/>
  <c r="EB23" i="5" s="1"/>
  <c r="AL43" i="5"/>
  <c r="AI43" i="5"/>
  <c r="AH43" i="5"/>
  <c r="AG43" i="5"/>
  <c r="AP43" i="5" s="1"/>
  <c r="CN42" i="5"/>
  <c r="CV22" i="5" s="1"/>
  <c r="AO42" i="5"/>
  <c r="Y42" i="11" s="1"/>
  <c r="AM42" i="5"/>
  <c r="AL42" i="5"/>
  <c r="V42" i="12" s="1"/>
  <c r="AI42" i="5"/>
  <c r="AH42" i="5"/>
  <c r="AG42" i="5"/>
  <c r="CN41" i="5"/>
  <c r="CV21" i="5" s="1"/>
  <c r="AO41" i="5"/>
  <c r="AM41" i="5"/>
  <c r="AL41" i="5"/>
  <c r="CK41" i="5" s="1"/>
  <c r="CS21" i="5" s="1"/>
  <c r="AI41" i="5"/>
  <c r="AH41" i="5"/>
  <c r="AG41" i="5"/>
  <c r="CN40" i="5"/>
  <c r="AO40" i="5"/>
  <c r="AM40" i="5"/>
  <c r="DT40" i="5" s="1"/>
  <c r="EB20" i="5" s="1"/>
  <c r="AL40" i="5"/>
  <c r="V40" i="11" s="1"/>
  <c r="AI40" i="5"/>
  <c r="AH40" i="5"/>
  <c r="AG40" i="5"/>
  <c r="CN39" i="5"/>
  <c r="CV19" i="5" s="1"/>
  <c r="AO39" i="5"/>
  <c r="AM39" i="5"/>
  <c r="DC39" i="5" s="1"/>
  <c r="DK19" i="5" s="1"/>
  <c r="AL39" i="5"/>
  <c r="AI39" i="5"/>
  <c r="AH39" i="5"/>
  <c r="AG39" i="5"/>
  <c r="AP39" i="5" s="1"/>
  <c r="CN38" i="5"/>
  <c r="CV18" i="5" s="1"/>
  <c r="AO38" i="5"/>
  <c r="AM38" i="5"/>
  <c r="W38" i="11" s="1"/>
  <c r="AL38" i="5"/>
  <c r="AI38" i="5"/>
  <c r="AH38" i="5"/>
  <c r="AG38" i="5"/>
  <c r="CN37" i="5"/>
  <c r="CV17" i="5" s="1"/>
  <c r="AO37" i="5"/>
  <c r="AM37" i="5"/>
  <c r="AL37" i="5"/>
  <c r="DS37" i="5" s="1"/>
  <c r="EA17" i="5" s="1"/>
  <c r="AI37" i="5"/>
  <c r="AH37" i="5"/>
  <c r="AG37" i="5"/>
  <c r="CN36" i="5"/>
  <c r="CV16" i="5" s="1"/>
  <c r="AO36" i="5"/>
  <c r="AM36" i="5"/>
  <c r="DT36" i="5" s="1"/>
  <c r="EB16" i="5" s="1"/>
  <c r="AL36" i="5"/>
  <c r="DB36" i="5" s="1"/>
  <c r="DJ16" i="5" s="1"/>
  <c r="AI36" i="5"/>
  <c r="AH36" i="5"/>
  <c r="AG36" i="5"/>
  <c r="AP36" i="5" s="1"/>
  <c r="CN35" i="5"/>
  <c r="CV15" i="5" s="1"/>
  <c r="AO35" i="5"/>
  <c r="Y35" i="11" s="1"/>
  <c r="AM35" i="5"/>
  <c r="DT35" i="5" s="1"/>
  <c r="EB15" i="5" s="1"/>
  <c r="AL35" i="5"/>
  <c r="N57" i="7" s="1"/>
  <c r="AT35" i="7" s="1"/>
  <c r="AW137" i="5" s="1"/>
  <c r="AI35" i="5"/>
  <c r="AH35" i="5"/>
  <c r="AG35" i="5"/>
  <c r="AP35" i="5" s="1"/>
  <c r="CN34" i="5"/>
  <c r="CV14" i="5" s="1"/>
  <c r="AO34" i="5"/>
  <c r="M37" i="15" s="1"/>
  <c r="AM34" i="5"/>
  <c r="D37" i="15" s="1"/>
  <c r="P37" i="15" s="1"/>
  <c r="AL34" i="5"/>
  <c r="AI34" i="5"/>
  <c r="AH34" i="5"/>
  <c r="AG34" i="5"/>
  <c r="AP34" i="5" s="1"/>
  <c r="E37" i="15" s="1"/>
  <c r="CN33" i="5"/>
  <c r="CV13" i="5" s="1"/>
  <c r="AO33" i="5"/>
  <c r="AM33" i="5"/>
  <c r="D36" i="15" s="1"/>
  <c r="P36" i="15" s="1"/>
  <c r="AL33" i="5"/>
  <c r="CK33" i="5" s="1"/>
  <c r="CS13" i="5" s="1"/>
  <c r="AI33" i="5"/>
  <c r="AH33" i="5"/>
  <c r="AG33" i="5"/>
  <c r="CN32" i="5"/>
  <c r="AO32" i="5"/>
  <c r="Y32" i="11" s="1"/>
  <c r="AM32" i="5"/>
  <c r="DT32" i="5" s="1"/>
  <c r="EB12" i="5" s="1"/>
  <c r="AL32" i="5"/>
  <c r="DB32" i="5" s="1"/>
  <c r="AI32" i="5"/>
  <c r="AH32" i="5"/>
  <c r="AG32" i="5"/>
  <c r="AP32" i="5" s="1"/>
  <c r="E35" i="15" s="1"/>
  <c r="CN31" i="5"/>
  <c r="AO31" i="5"/>
  <c r="M34" i="15" s="1"/>
  <c r="AM31" i="5"/>
  <c r="DT31" i="5" s="1"/>
  <c r="EB11" i="5" s="1"/>
  <c r="AL31" i="5"/>
  <c r="AI31" i="5"/>
  <c r="AH31" i="5"/>
  <c r="AG31" i="5"/>
  <c r="AP31" i="5" s="1"/>
  <c r="E34" i="15" s="1"/>
  <c r="CN30" i="5"/>
  <c r="CV10" i="5" s="1"/>
  <c r="AO30" i="5"/>
  <c r="M33" i="15" s="1"/>
  <c r="AM30" i="5"/>
  <c r="D33" i="15" s="1"/>
  <c r="P33" i="15" s="1"/>
  <c r="AL30" i="5"/>
  <c r="AI30" i="5"/>
  <c r="AH30" i="5"/>
  <c r="AG30" i="5"/>
  <c r="CN29" i="5"/>
  <c r="CV9" i="5" s="1"/>
  <c r="AO29" i="5"/>
  <c r="M32" i="15" s="1"/>
  <c r="AM29" i="5"/>
  <c r="D32" i="15" s="1"/>
  <c r="P32" i="15" s="1"/>
  <c r="AL29" i="5"/>
  <c r="I28" i="11" s="1"/>
  <c r="AN19" i="11" s="1"/>
  <c r="BK61" i="5" s="1"/>
  <c r="AI29" i="5"/>
  <c r="AH29" i="5"/>
  <c r="AG29" i="5"/>
  <c r="CN28" i="5"/>
  <c r="AO28" i="5"/>
  <c r="M31" i="15" s="1"/>
  <c r="AM28" i="5"/>
  <c r="D31" i="15" s="1"/>
  <c r="P31" i="15" s="1"/>
  <c r="AL28" i="5"/>
  <c r="AI28" i="5"/>
  <c r="AH28" i="5"/>
  <c r="AG28" i="5"/>
  <c r="CN27" i="5"/>
  <c r="CV7" i="5" s="1"/>
  <c r="AO27" i="5"/>
  <c r="Y27" i="11" s="1"/>
  <c r="AM27" i="5"/>
  <c r="CL27" i="5" s="1"/>
  <c r="CT7" i="5" s="1"/>
  <c r="AL27" i="5"/>
  <c r="DS27" i="5" s="1"/>
  <c r="EA7" i="5" s="1"/>
  <c r="AI27" i="5"/>
  <c r="AH27" i="5"/>
  <c r="AG27" i="5"/>
  <c r="AP27" i="5" s="1"/>
  <c r="E30" i="15" s="1"/>
  <c r="CN26" i="5"/>
  <c r="CV6" i="5" s="1"/>
  <c r="AO26" i="5"/>
  <c r="M29" i="15" s="1"/>
  <c r="AM26" i="5"/>
  <c r="DC26" i="5" s="1"/>
  <c r="DK6" i="5" s="1"/>
  <c r="AL26" i="5"/>
  <c r="V26" i="12" s="1"/>
  <c r="AI26" i="5"/>
  <c r="AH26" i="5"/>
  <c r="AG26" i="5"/>
  <c r="AP26" i="5" s="1"/>
  <c r="E29" i="15" s="1"/>
  <c r="CN25" i="5"/>
  <c r="CV5" i="5" s="1"/>
  <c r="AO25" i="5"/>
  <c r="M28" i="15" s="1"/>
  <c r="AM25" i="5"/>
  <c r="D28" i="15" s="1"/>
  <c r="P28" i="15" s="1"/>
  <c r="AL25" i="5"/>
  <c r="AI25" i="5"/>
  <c r="AH25" i="5"/>
  <c r="AG25" i="5"/>
  <c r="CN24" i="5"/>
  <c r="AO24" i="5"/>
  <c r="M27" i="15" s="1"/>
  <c r="AM24" i="5"/>
  <c r="D27" i="15" s="1"/>
  <c r="P27" i="15" s="1"/>
  <c r="AL24" i="5"/>
  <c r="CK24" i="5" s="1"/>
  <c r="AI24" i="5"/>
  <c r="AH24" i="5"/>
  <c r="AG24" i="5"/>
  <c r="AP24" i="5" s="1"/>
  <c r="E27" i="15" s="1"/>
  <c r="CN23" i="5"/>
  <c r="AO23" i="5"/>
  <c r="Y23" i="11" s="1"/>
  <c r="AM23" i="5"/>
  <c r="DT23" i="5" s="1"/>
  <c r="AL23" i="5"/>
  <c r="DB23" i="5" s="1"/>
  <c r="AI23" i="5"/>
  <c r="AH23" i="5"/>
  <c r="AG23" i="5"/>
  <c r="CN22" i="5"/>
  <c r="AO22" i="5"/>
  <c r="M25" i="15" s="1"/>
  <c r="AM22" i="5"/>
  <c r="D25" i="15" s="1"/>
  <c r="P25" i="15" s="1"/>
  <c r="AL22" i="5"/>
  <c r="AI22" i="5"/>
  <c r="AH22" i="5"/>
  <c r="AG22" i="5"/>
  <c r="AP22" i="5" s="1"/>
  <c r="E25" i="15" s="1"/>
  <c r="CN21" i="5"/>
  <c r="AO21" i="5"/>
  <c r="Y21" i="11" s="1"/>
  <c r="AM21" i="5"/>
  <c r="D24" i="15" s="1"/>
  <c r="P24" i="15" s="1"/>
  <c r="AL21" i="5"/>
  <c r="AI21" i="5"/>
  <c r="AH21" i="5"/>
  <c r="AG21" i="5"/>
  <c r="CV20" i="5"/>
  <c r="CN20" i="5"/>
  <c r="AO20" i="5"/>
  <c r="M23" i="15" s="1"/>
  <c r="AM20" i="5"/>
  <c r="AL20" i="5"/>
  <c r="N6" i="11" s="1"/>
  <c r="AH20" i="11" s="1"/>
  <c r="BK20" i="5" s="1"/>
  <c r="AI20" i="5"/>
  <c r="AH20" i="5"/>
  <c r="AG20" i="5"/>
  <c r="AP20" i="5" s="1"/>
  <c r="E23" i="15" s="1"/>
  <c r="CN19" i="5"/>
  <c r="AO19" i="5"/>
  <c r="M22" i="15" s="1"/>
  <c r="AM19" i="5"/>
  <c r="DT19" i="5" s="1"/>
  <c r="AL19" i="5"/>
  <c r="DB19" i="5" s="1"/>
  <c r="AI19" i="5"/>
  <c r="AH19" i="5"/>
  <c r="AG19" i="5"/>
  <c r="AP19" i="5" s="1"/>
  <c r="E22" i="15" s="1"/>
  <c r="CN18" i="5"/>
  <c r="AO18" i="5"/>
  <c r="M21" i="15" s="1"/>
  <c r="AM18" i="5"/>
  <c r="DC18" i="5" s="1"/>
  <c r="AL18" i="5"/>
  <c r="AI18" i="5"/>
  <c r="AH18" i="5"/>
  <c r="AG18" i="5"/>
  <c r="CN17" i="5"/>
  <c r="AO17" i="5"/>
  <c r="AM17" i="5"/>
  <c r="D20" i="15" s="1"/>
  <c r="P20" i="15" s="1"/>
  <c r="AL17" i="5"/>
  <c r="AI17" i="5"/>
  <c r="AH17" i="5"/>
  <c r="AG17" i="5"/>
  <c r="CN16" i="5"/>
  <c r="AO16" i="5"/>
  <c r="M19" i="15" s="1"/>
  <c r="AM16" i="5"/>
  <c r="CL16" i="5" s="1"/>
  <c r="AL16" i="5"/>
  <c r="CK16" i="5" s="1"/>
  <c r="AI16" i="5"/>
  <c r="AH16" i="5"/>
  <c r="AG16" i="5"/>
  <c r="CN15" i="5"/>
  <c r="AO15" i="5"/>
  <c r="M18" i="15" s="1"/>
  <c r="AM15" i="5"/>
  <c r="DT15" i="5" s="1"/>
  <c r="AL15" i="5"/>
  <c r="AI15" i="5"/>
  <c r="AH15" i="5"/>
  <c r="AG15" i="5"/>
  <c r="AP15" i="5" s="1"/>
  <c r="E18" i="15" s="1"/>
  <c r="CN14" i="5"/>
  <c r="AO14" i="5"/>
  <c r="M17" i="15" s="1"/>
  <c r="AM14" i="5"/>
  <c r="DC14" i="5" s="1"/>
  <c r="AL14" i="5"/>
  <c r="DS14" i="5" s="1"/>
  <c r="AI14" i="5"/>
  <c r="AH14" i="5"/>
  <c r="AG14" i="5"/>
  <c r="CN13" i="5"/>
  <c r="AO13" i="5"/>
  <c r="AM13" i="5"/>
  <c r="DT13" i="5" s="1"/>
  <c r="AL13" i="5"/>
  <c r="CK13" i="5" s="1"/>
  <c r="AI13" i="5"/>
  <c r="AH13" i="5"/>
  <c r="AG13" i="5"/>
  <c r="AP13" i="5" s="1"/>
  <c r="E16" i="15" s="1"/>
  <c r="DJ12" i="5"/>
  <c r="CV12" i="5"/>
  <c r="CN12" i="5"/>
  <c r="AO12" i="5"/>
  <c r="M15" i="15" s="1"/>
  <c r="AM12" i="5"/>
  <c r="DT12" i="5" s="1"/>
  <c r="AL12" i="5"/>
  <c r="CK12" i="5" s="1"/>
  <c r="AI12" i="5"/>
  <c r="AH12" i="5"/>
  <c r="AG12" i="5"/>
  <c r="AP12" i="5" s="1"/>
  <c r="E15" i="15" s="1"/>
  <c r="CV11" i="5"/>
  <c r="CN11" i="5"/>
  <c r="AO11" i="5"/>
  <c r="M14" i="15" s="1"/>
  <c r="AM11" i="5"/>
  <c r="DC11" i="5" s="1"/>
  <c r="AL11" i="5"/>
  <c r="AI11" i="5"/>
  <c r="AH11" i="5"/>
  <c r="AG11" i="5"/>
  <c r="AP11" i="5" s="1"/>
  <c r="E14" i="15" s="1"/>
  <c r="CN10" i="5"/>
  <c r="AO10" i="5"/>
  <c r="M13" i="15" s="1"/>
  <c r="AM10" i="5"/>
  <c r="D13" i="15" s="1"/>
  <c r="P13" i="15" s="1"/>
  <c r="AL10" i="5"/>
  <c r="AI10" i="5"/>
  <c r="AH10" i="5"/>
  <c r="AG10" i="5"/>
  <c r="CN9" i="5"/>
  <c r="AO9" i="5"/>
  <c r="AM9" i="5"/>
  <c r="AL9" i="5"/>
  <c r="V9" i="12" s="1"/>
  <c r="AI9" i="5"/>
  <c r="AH9" i="5"/>
  <c r="AG9" i="5"/>
  <c r="AP9" i="5" s="1"/>
  <c r="CV8" i="5"/>
  <c r="CN8" i="5"/>
  <c r="AO8" i="5"/>
  <c r="M11" i="15" s="1"/>
  <c r="AM8" i="5"/>
  <c r="DC8" i="5" s="1"/>
  <c r="AL8" i="5"/>
  <c r="DS8" i="5" s="1"/>
  <c r="AI8" i="5"/>
  <c r="AH8" i="5"/>
  <c r="AG8" i="5"/>
  <c r="AP8" i="5" s="1"/>
  <c r="E11" i="15" s="1"/>
  <c r="CN7" i="5"/>
  <c r="AO7" i="5"/>
  <c r="M10" i="15" s="1"/>
  <c r="AM7" i="5"/>
  <c r="DT7" i="5" s="1"/>
  <c r="AL7" i="5"/>
  <c r="DS7" i="5" s="1"/>
  <c r="AI7" i="5"/>
  <c r="AH7" i="5"/>
  <c r="AG7" i="5"/>
  <c r="AP7" i="5" s="1"/>
  <c r="E10" i="15" s="1"/>
  <c r="CN6" i="5"/>
  <c r="AO6" i="5"/>
  <c r="M9" i="15" s="1"/>
  <c r="AM6" i="5"/>
  <c r="DT6" i="5" s="1"/>
  <c r="AL6" i="5"/>
  <c r="V6" i="12" s="1"/>
  <c r="AI6" i="5"/>
  <c r="AH6" i="5"/>
  <c r="AG6" i="5"/>
  <c r="AP6" i="5" s="1"/>
  <c r="E9" i="15" s="1"/>
  <c r="CN5" i="5"/>
  <c r="AO5" i="5"/>
  <c r="Y5" i="7" s="1"/>
  <c r="AM5" i="5"/>
  <c r="DC5" i="5" s="1"/>
  <c r="AL5" i="5"/>
  <c r="AI5" i="5"/>
  <c r="AH5" i="5"/>
  <c r="AG5" i="5"/>
  <c r="AP5" i="5" s="1"/>
  <c r="E8" i="15" s="1"/>
  <c r="AM64" i="12"/>
  <c r="BX106" i="5" s="1"/>
  <c r="AM63" i="12"/>
  <c r="BX105" i="5" s="1"/>
  <c r="AM62" i="12"/>
  <c r="BX104" i="5" s="1"/>
  <c r="AM61" i="12"/>
  <c r="BX103" i="5" s="1"/>
  <c r="AM60" i="12"/>
  <c r="BX102" i="5" s="1"/>
  <c r="AM59" i="12"/>
  <c r="BX101" i="5" s="1"/>
  <c r="AM58" i="12"/>
  <c r="BX100" i="5" s="1"/>
  <c r="AM57" i="12"/>
  <c r="BX99" i="5" s="1"/>
  <c r="AM56" i="12"/>
  <c r="BX98" i="5" s="1"/>
  <c r="CB98" i="5" s="1"/>
  <c r="AM55" i="12"/>
  <c r="BX97" i="5" s="1"/>
  <c r="AM54" i="12"/>
  <c r="BX96" i="5" s="1"/>
  <c r="AM53" i="12"/>
  <c r="BX95" i="5" s="1"/>
  <c r="AM52" i="12"/>
  <c r="BX94" i="5" s="1"/>
  <c r="CB94" i="5" s="1"/>
  <c r="AM51" i="12"/>
  <c r="BX93" i="5" s="1"/>
  <c r="AM50" i="12"/>
  <c r="BX92" i="5" s="1"/>
  <c r="AM49" i="12"/>
  <c r="BX91" i="5" s="1"/>
  <c r="AM48" i="12"/>
  <c r="BX90" i="5" s="1"/>
  <c r="AM47" i="12"/>
  <c r="BX89" i="5" s="1"/>
  <c r="AM46" i="12"/>
  <c r="BX88" i="5" s="1"/>
  <c r="AG46" i="12"/>
  <c r="BX46" i="5" s="1"/>
  <c r="CD46" i="5" s="1"/>
  <c r="AM45" i="12"/>
  <c r="BX87" i="5" s="1"/>
  <c r="AG45" i="12"/>
  <c r="BX45" i="5" s="1"/>
  <c r="CC45" i="5" s="1"/>
  <c r="AS44" i="12"/>
  <c r="BX146" i="5" s="1"/>
  <c r="AM44" i="12"/>
  <c r="BX86" i="5" s="1"/>
  <c r="AG44" i="12"/>
  <c r="BX44" i="5" s="1"/>
  <c r="CC44" i="5" s="1"/>
  <c r="P44" i="12"/>
  <c r="AP64" i="12" s="1"/>
  <c r="CA106" i="5" s="1"/>
  <c r="O44" i="12"/>
  <c r="AO64" i="12" s="1"/>
  <c r="BZ106" i="5" s="1"/>
  <c r="N44" i="12"/>
  <c r="AN64" i="12" s="1"/>
  <c r="BY106" i="5" s="1"/>
  <c r="K44" i="12"/>
  <c r="AP54" i="12" s="1"/>
  <c r="CA96" i="5" s="1"/>
  <c r="J44" i="12"/>
  <c r="AO54" i="12" s="1"/>
  <c r="BZ96" i="5" s="1"/>
  <c r="I44" i="12"/>
  <c r="AN54" i="12" s="1"/>
  <c r="BY96" i="5" s="1"/>
  <c r="AS43" i="12"/>
  <c r="BX145" i="5" s="1"/>
  <c r="AM43" i="12"/>
  <c r="BX85" i="5" s="1"/>
  <c r="AG43" i="12"/>
  <c r="BX43" i="5" s="1"/>
  <c r="CC43" i="5" s="1"/>
  <c r="P43" i="12"/>
  <c r="AP63" i="12" s="1"/>
  <c r="CA105" i="5" s="1"/>
  <c r="O43" i="12"/>
  <c r="AO63" i="12" s="1"/>
  <c r="BZ105" i="5" s="1"/>
  <c r="N43" i="12"/>
  <c r="AN63" i="12" s="1"/>
  <c r="BY105" i="5" s="1"/>
  <c r="K43" i="12"/>
  <c r="AP53" i="12" s="1"/>
  <c r="CA95" i="5" s="1"/>
  <c r="J43" i="12"/>
  <c r="AO53" i="12" s="1"/>
  <c r="BZ95" i="5" s="1"/>
  <c r="I43" i="12"/>
  <c r="AN53" i="12" s="1"/>
  <c r="BY95" i="5" s="1"/>
  <c r="AS42" i="12"/>
  <c r="BX144" i="5" s="1"/>
  <c r="AM42" i="12"/>
  <c r="BX84" i="5" s="1"/>
  <c r="AG42" i="12"/>
  <c r="BX42" i="5" s="1"/>
  <c r="CC42" i="5" s="1"/>
  <c r="P42" i="12"/>
  <c r="AP62" i="12" s="1"/>
  <c r="CA104" i="5" s="1"/>
  <c r="O42" i="12"/>
  <c r="AO62" i="12" s="1"/>
  <c r="BZ104" i="5" s="1"/>
  <c r="N42" i="12"/>
  <c r="AN62" i="12" s="1"/>
  <c r="BY104" i="5" s="1"/>
  <c r="K42" i="12"/>
  <c r="AP52" i="12" s="1"/>
  <c r="CA94" i="5" s="1"/>
  <c r="J42" i="12"/>
  <c r="AO52" i="12" s="1"/>
  <c r="BZ94" i="5" s="1"/>
  <c r="I42" i="12"/>
  <c r="AN52" i="12" s="1"/>
  <c r="BY94" i="5" s="1"/>
  <c r="AS41" i="12"/>
  <c r="BX143" i="5" s="1"/>
  <c r="AM41" i="12"/>
  <c r="BX83" i="5" s="1"/>
  <c r="AG41" i="12"/>
  <c r="BX41" i="5" s="1"/>
  <c r="CC41" i="5" s="1"/>
  <c r="P41" i="12"/>
  <c r="AP61" i="12" s="1"/>
  <c r="CA103" i="5" s="1"/>
  <c r="O41" i="12"/>
  <c r="AO61" i="12" s="1"/>
  <c r="BZ103" i="5" s="1"/>
  <c r="N41" i="12"/>
  <c r="AN61" i="12" s="1"/>
  <c r="BY103" i="5" s="1"/>
  <c r="K41" i="12"/>
  <c r="AP51" i="12" s="1"/>
  <c r="CA93" i="5" s="1"/>
  <c r="J41" i="12"/>
  <c r="AO51" i="12" s="1"/>
  <c r="BZ93" i="5" s="1"/>
  <c r="I41" i="12"/>
  <c r="AN51" i="12" s="1"/>
  <c r="BY93" i="5" s="1"/>
  <c r="AS40" i="12"/>
  <c r="BX142" i="5" s="1"/>
  <c r="AM40" i="12"/>
  <c r="BX82" i="5" s="1"/>
  <c r="AG40" i="12"/>
  <c r="BX40" i="5" s="1"/>
  <c r="CC40" i="5" s="1"/>
  <c r="P40" i="12"/>
  <c r="AP60" i="12" s="1"/>
  <c r="CA102" i="5" s="1"/>
  <c r="O40" i="12"/>
  <c r="AO60" i="12" s="1"/>
  <c r="BZ102" i="5" s="1"/>
  <c r="N40" i="12"/>
  <c r="AN60" i="12" s="1"/>
  <c r="BY102" i="5" s="1"/>
  <c r="K40" i="12"/>
  <c r="AP50" i="12" s="1"/>
  <c r="CA92" i="5" s="1"/>
  <c r="J40" i="12"/>
  <c r="AO50" i="12" s="1"/>
  <c r="BZ92" i="5" s="1"/>
  <c r="I40" i="12"/>
  <c r="AN50" i="12" s="1"/>
  <c r="BY92" i="5" s="1"/>
  <c r="AS39" i="12"/>
  <c r="BX141" i="5" s="1"/>
  <c r="AM39" i="12"/>
  <c r="BX81" i="5" s="1"/>
  <c r="AG39" i="12"/>
  <c r="BX39" i="5" s="1"/>
  <c r="CC39" i="5" s="1"/>
  <c r="P39" i="12"/>
  <c r="AP59" i="12" s="1"/>
  <c r="CA101" i="5" s="1"/>
  <c r="O39" i="12"/>
  <c r="AO59" i="12" s="1"/>
  <c r="BZ101" i="5" s="1"/>
  <c r="N39" i="12"/>
  <c r="AN59" i="12" s="1"/>
  <c r="BY101" i="5" s="1"/>
  <c r="K39" i="12"/>
  <c r="AP49" i="12" s="1"/>
  <c r="CA91" i="5" s="1"/>
  <c r="J39" i="12"/>
  <c r="AO49" i="12" s="1"/>
  <c r="BZ91" i="5" s="1"/>
  <c r="I39" i="12"/>
  <c r="AN49" i="12" s="1"/>
  <c r="BY91" i="5" s="1"/>
  <c r="AS38" i="12"/>
  <c r="BX140" i="5" s="1"/>
  <c r="AM38" i="12"/>
  <c r="BX80" i="5" s="1"/>
  <c r="AG38" i="12"/>
  <c r="BX38" i="5" s="1"/>
  <c r="CC38" i="5" s="1"/>
  <c r="P38" i="12"/>
  <c r="AP58" i="12" s="1"/>
  <c r="CA100" i="5" s="1"/>
  <c r="O38" i="12"/>
  <c r="AO58" i="12" s="1"/>
  <c r="BZ100" i="5" s="1"/>
  <c r="N38" i="12"/>
  <c r="AN58" i="12" s="1"/>
  <c r="BY100" i="5" s="1"/>
  <c r="K38" i="12"/>
  <c r="AP48" i="12" s="1"/>
  <c r="CA90" i="5" s="1"/>
  <c r="J38" i="12"/>
  <c r="AO48" i="12" s="1"/>
  <c r="BZ90" i="5" s="1"/>
  <c r="I38" i="12"/>
  <c r="AN48" i="12" s="1"/>
  <c r="BY90" i="5" s="1"/>
  <c r="AS37" i="12"/>
  <c r="BX139" i="5" s="1"/>
  <c r="AM37" i="12"/>
  <c r="BX79" i="5" s="1"/>
  <c r="AG37" i="12"/>
  <c r="BX37" i="5" s="1"/>
  <c r="CC37" i="5" s="1"/>
  <c r="P37" i="12"/>
  <c r="AP57" i="12" s="1"/>
  <c r="CA99" i="5" s="1"/>
  <c r="O37" i="12"/>
  <c r="AO57" i="12" s="1"/>
  <c r="BZ99" i="5" s="1"/>
  <c r="N37" i="12"/>
  <c r="AN57" i="12" s="1"/>
  <c r="BY99" i="5" s="1"/>
  <c r="K37" i="12"/>
  <c r="AP47" i="12" s="1"/>
  <c r="CA89" i="5" s="1"/>
  <c r="J37" i="12"/>
  <c r="AO47" i="12" s="1"/>
  <c r="BZ89" i="5" s="1"/>
  <c r="I37" i="12"/>
  <c r="AN47" i="12" s="1"/>
  <c r="BY89" i="5" s="1"/>
  <c r="AS36" i="12"/>
  <c r="BX138" i="5" s="1"/>
  <c r="AM36" i="12"/>
  <c r="BX78" i="5" s="1"/>
  <c r="AG36" i="12"/>
  <c r="BX36" i="5" s="1"/>
  <c r="CC36" i="5" s="1"/>
  <c r="P36" i="12"/>
  <c r="AP56" i="12" s="1"/>
  <c r="CA98" i="5" s="1"/>
  <c r="O36" i="12"/>
  <c r="AO56" i="12" s="1"/>
  <c r="BZ98" i="5" s="1"/>
  <c r="N36" i="12"/>
  <c r="AN56" i="12" s="1"/>
  <c r="BY98" i="5" s="1"/>
  <c r="K36" i="12"/>
  <c r="AP46" i="12" s="1"/>
  <c r="CA88" i="5" s="1"/>
  <c r="J36" i="12"/>
  <c r="AO46" i="12" s="1"/>
  <c r="BZ88" i="5" s="1"/>
  <c r="I36" i="12"/>
  <c r="AN46" i="12" s="1"/>
  <c r="BY88" i="5" s="1"/>
  <c r="AS35" i="12"/>
  <c r="BX137" i="5" s="1"/>
  <c r="AM35" i="12"/>
  <c r="BX77" i="5" s="1"/>
  <c r="AG35" i="12"/>
  <c r="BX35" i="5" s="1"/>
  <c r="CC35" i="5" s="1"/>
  <c r="P35" i="12"/>
  <c r="AP55" i="12" s="1"/>
  <c r="CA97" i="5" s="1"/>
  <c r="O35" i="12"/>
  <c r="AO55" i="12" s="1"/>
  <c r="BZ97" i="5" s="1"/>
  <c r="N35" i="12"/>
  <c r="AN55" i="12" s="1"/>
  <c r="BY97" i="5" s="1"/>
  <c r="K35" i="12"/>
  <c r="AP45" i="12" s="1"/>
  <c r="CA87" i="5" s="1"/>
  <c r="J35" i="12"/>
  <c r="AO45" i="12" s="1"/>
  <c r="BZ87" i="5" s="1"/>
  <c r="I35" i="12"/>
  <c r="AN45" i="12" s="1"/>
  <c r="BY87" i="5" s="1"/>
  <c r="AS34" i="12"/>
  <c r="BX136" i="5" s="1"/>
  <c r="AM34" i="12"/>
  <c r="BX76" i="5" s="1"/>
  <c r="AG34" i="12"/>
  <c r="BX34" i="5" s="1"/>
  <c r="CC34" i="5" s="1"/>
  <c r="AS33" i="12"/>
  <c r="BX135" i="5" s="1"/>
  <c r="AM33" i="12"/>
  <c r="BX75" i="5" s="1"/>
  <c r="AG33" i="12"/>
  <c r="BX33" i="5" s="1"/>
  <c r="CC33" i="5" s="1"/>
  <c r="AS32" i="12"/>
  <c r="BX134" i="5" s="1"/>
  <c r="AM32" i="12"/>
  <c r="BX74" i="5" s="1"/>
  <c r="AG32" i="12"/>
  <c r="BX32" i="5" s="1"/>
  <c r="CC32" i="5" s="1"/>
  <c r="AS31" i="12"/>
  <c r="BX133" i="5" s="1"/>
  <c r="AM31" i="12"/>
  <c r="BX73" i="5" s="1"/>
  <c r="AG31" i="12"/>
  <c r="BX31" i="5" s="1"/>
  <c r="CC31" i="5" s="1"/>
  <c r="AS30" i="12"/>
  <c r="BX132" i="5" s="1"/>
  <c r="AM30" i="12"/>
  <c r="BX72" i="5" s="1"/>
  <c r="AG30" i="12"/>
  <c r="BX30" i="5" s="1"/>
  <c r="CC30" i="5" s="1"/>
  <c r="AS29" i="12"/>
  <c r="BX131" i="5" s="1"/>
  <c r="AM29" i="12"/>
  <c r="BX71" i="5" s="1"/>
  <c r="AG29" i="12"/>
  <c r="BX29" i="5" s="1"/>
  <c r="CC29" i="5" s="1"/>
  <c r="AS28" i="12"/>
  <c r="BX130" i="5" s="1"/>
  <c r="AM28" i="12"/>
  <c r="BX70" i="5" s="1"/>
  <c r="AG28" i="12"/>
  <c r="BX28" i="5" s="1"/>
  <c r="CC28" i="5" s="1"/>
  <c r="AS27" i="12"/>
  <c r="BX129" i="5" s="1"/>
  <c r="AM27" i="12"/>
  <c r="BX69" i="5" s="1"/>
  <c r="AG27" i="12"/>
  <c r="BX27" i="5" s="1"/>
  <c r="CC27" i="5" s="1"/>
  <c r="AS26" i="12"/>
  <c r="BX128" i="5" s="1"/>
  <c r="AM26" i="12"/>
  <c r="BX68" i="5" s="1"/>
  <c r="AG26" i="12"/>
  <c r="BX26" i="5" s="1"/>
  <c r="CC26" i="5" s="1"/>
  <c r="AS25" i="12"/>
  <c r="BX127" i="5" s="1"/>
  <c r="AM25" i="12"/>
  <c r="BX67" i="5" s="1"/>
  <c r="AG25" i="12"/>
  <c r="BX25" i="5" s="1"/>
  <c r="CC25" i="5" s="1"/>
  <c r="AS24" i="12"/>
  <c r="BX126" i="5" s="1"/>
  <c r="AM24" i="12"/>
  <c r="BX66" i="5" s="1"/>
  <c r="AG24" i="12"/>
  <c r="BX24" i="5" s="1"/>
  <c r="CC24" i="5" s="1"/>
  <c r="AS23" i="12"/>
  <c r="BX125" i="5" s="1"/>
  <c r="AM23" i="12"/>
  <c r="BX65" i="5" s="1"/>
  <c r="AG23" i="12"/>
  <c r="BX23" i="5" s="1"/>
  <c r="CC23" i="5" s="1"/>
  <c r="AS22" i="12"/>
  <c r="BX124" i="5" s="1"/>
  <c r="AM22" i="12"/>
  <c r="BX64" i="5" s="1"/>
  <c r="AG22" i="12"/>
  <c r="BX22" i="5" s="1"/>
  <c r="CC22" i="5" s="1"/>
  <c r="AS21" i="12"/>
  <c r="BX123" i="5" s="1"/>
  <c r="AM21" i="12"/>
  <c r="BX63" i="5" s="1"/>
  <c r="AG21" i="12"/>
  <c r="BX21" i="5" s="1"/>
  <c r="CC21" i="5" s="1"/>
  <c r="AS20" i="12"/>
  <c r="BX122" i="5" s="1"/>
  <c r="AM20" i="12"/>
  <c r="BX62" i="5" s="1"/>
  <c r="AG20" i="12"/>
  <c r="BX20" i="5" s="1"/>
  <c r="CC20" i="5" s="1"/>
  <c r="P20" i="12"/>
  <c r="AJ46" i="12" s="1"/>
  <c r="CA46" i="5" s="1"/>
  <c r="O20" i="12"/>
  <c r="AI46" i="12" s="1"/>
  <c r="BZ46" i="5" s="1"/>
  <c r="N20" i="12"/>
  <c r="AH46" i="12" s="1"/>
  <c r="BY46" i="5" s="1"/>
  <c r="AS19" i="12"/>
  <c r="BX121" i="5" s="1"/>
  <c r="AM19" i="12"/>
  <c r="BX61" i="5" s="1"/>
  <c r="AG19" i="12"/>
  <c r="BX19" i="5" s="1"/>
  <c r="CC19" i="5" s="1"/>
  <c r="P19" i="12"/>
  <c r="AJ45" i="12" s="1"/>
  <c r="CA45" i="5" s="1"/>
  <c r="O19" i="12"/>
  <c r="AI45" i="12" s="1"/>
  <c r="BZ45" i="5" s="1"/>
  <c r="N19" i="12"/>
  <c r="AH45" i="12" s="1"/>
  <c r="BY45" i="5" s="1"/>
  <c r="AS18" i="12"/>
  <c r="BX120" i="5" s="1"/>
  <c r="AM18" i="12"/>
  <c r="BX60" i="5" s="1"/>
  <c r="AG18" i="12"/>
  <c r="BX18" i="5" s="1"/>
  <c r="CC18" i="5" s="1"/>
  <c r="AS17" i="12"/>
  <c r="BX119" i="5" s="1"/>
  <c r="AM17" i="12"/>
  <c r="BX59" i="5" s="1"/>
  <c r="AG17" i="12"/>
  <c r="BX17" i="5" s="1"/>
  <c r="CC17" i="5" s="1"/>
  <c r="AS16" i="12"/>
  <c r="BX118" i="5" s="1"/>
  <c r="AM16" i="12"/>
  <c r="BX58" i="5" s="1"/>
  <c r="AG16" i="12"/>
  <c r="BX16" i="5" s="1"/>
  <c r="CC16" i="5" s="1"/>
  <c r="AS15" i="12"/>
  <c r="BX117" i="5" s="1"/>
  <c r="AM15" i="12"/>
  <c r="BX57" i="5" s="1"/>
  <c r="AG15" i="12"/>
  <c r="BX15" i="5" s="1"/>
  <c r="CC15" i="5" s="1"/>
  <c r="AS14" i="12"/>
  <c r="BX116" i="5" s="1"/>
  <c r="AM14" i="12"/>
  <c r="BX56" i="5" s="1"/>
  <c r="AG14" i="12"/>
  <c r="BX14" i="5" s="1"/>
  <c r="CC14" i="5" s="1"/>
  <c r="AS13" i="12"/>
  <c r="BX115" i="5" s="1"/>
  <c r="AM13" i="12"/>
  <c r="BX55" i="5" s="1"/>
  <c r="AG13" i="12"/>
  <c r="BX13" i="5" s="1"/>
  <c r="CC13" i="5" s="1"/>
  <c r="AS12" i="12"/>
  <c r="BX114" i="5" s="1"/>
  <c r="AM12" i="12"/>
  <c r="BX54" i="5" s="1"/>
  <c r="AG12" i="12"/>
  <c r="BX12" i="5" s="1"/>
  <c r="CC12" i="5" s="1"/>
  <c r="AF12" i="12"/>
  <c r="AS11" i="12"/>
  <c r="BX113" i="5" s="1"/>
  <c r="AM11" i="12"/>
  <c r="BX53" i="5" s="1"/>
  <c r="AG11" i="12"/>
  <c r="BX11" i="5" s="1"/>
  <c r="CC11" i="5" s="1"/>
  <c r="AS10" i="12"/>
  <c r="BX112" i="5" s="1"/>
  <c r="AM10" i="12"/>
  <c r="BX52" i="5" s="1"/>
  <c r="AG10" i="12"/>
  <c r="BX10" i="5" s="1"/>
  <c r="CC10" i="5" s="1"/>
  <c r="AS9" i="12"/>
  <c r="BX111" i="5" s="1"/>
  <c r="AM9" i="12"/>
  <c r="BX51" i="5" s="1"/>
  <c r="AG9" i="12"/>
  <c r="BX9" i="5" s="1"/>
  <c r="AS8" i="12"/>
  <c r="BX110" i="5" s="1"/>
  <c r="AM8" i="12"/>
  <c r="BX50" i="5" s="1"/>
  <c r="CC50" i="5" s="1"/>
  <c r="AG8" i="12"/>
  <c r="BX8" i="5" s="1"/>
  <c r="AS7" i="12"/>
  <c r="BX109" i="5" s="1"/>
  <c r="AM7" i="12"/>
  <c r="BX49" i="5" s="1"/>
  <c r="AG7" i="12"/>
  <c r="BX7" i="5" s="1"/>
  <c r="AS6" i="12"/>
  <c r="BX108" i="5" s="1"/>
  <c r="AM6" i="12"/>
  <c r="BX48" i="5" s="1"/>
  <c r="AG6" i="12"/>
  <c r="BX6" i="5" s="1"/>
  <c r="AS5" i="12"/>
  <c r="BX107" i="5" s="1"/>
  <c r="AM5" i="12"/>
  <c r="BX47" i="5" s="1"/>
  <c r="AG5" i="12"/>
  <c r="BX5" i="5" s="1"/>
  <c r="AF5" i="12"/>
  <c r="AA4" i="12"/>
  <c r="Z4" i="12"/>
  <c r="Y4" i="12"/>
  <c r="X4" i="12"/>
  <c r="V3" i="12"/>
  <c r="AM64" i="11"/>
  <c r="BJ106" i="5" s="1"/>
  <c r="BP106" i="5" s="1"/>
  <c r="AM63" i="11"/>
  <c r="BJ105" i="5" s="1"/>
  <c r="AM62" i="11"/>
  <c r="BJ104" i="5" s="1"/>
  <c r="BP104" i="5" s="1"/>
  <c r="AM61" i="11"/>
  <c r="BJ103" i="5" s="1"/>
  <c r="BP103" i="5" s="1"/>
  <c r="AM60" i="11"/>
  <c r="BJ102" i="5" s="1"/>
  <c r="BP102" i="5" s="1"/>
  <c r="AM59" i="11"/>
  <c r="BJ101" i="5" s="1"/>
  <c r="AM58" i="11"/>
  <c r="BJ100" i="5" s="1"/>
  <c r="BP100" i="5" s="1"/>
  <c r="AM57" i="11"/>
  <c r="BJ99" i="5" s="1"/>
  <c r="BP99" i="5" s="1"/>
  <c r="AM56" i="11"/>
  <c r="BJ98" i="5" s="1"/>
  <c r="BP98" i="5" s="1"/>
  <c r="AM55" i="11"/>
  <c r="BJ97" i="5" s="1"/>
  <c r="AM54" i="11"/>
  <c r="BJ96" i="5" s="1"/>
  <c r="BP96" i="5" s="1"/>
  <c r="AM53" i="11"/>
  <c r="BJ95" i="5" s="1"/>
  <c r="BP95" i="5" s="1"/>
  <c r="AM52" i="11"/>
  <c r="BJ94" i="5" s="1"/>
  <c r="BP94" i="5" s="1"/>
  <c r="AM51" i="11"/>
  <c r="AM50" i="11"/>
  <c r="BJ92" i="5" s="1"/>
  <c r="BP92" i="5" s="1"/>
  <c r="AM49" i="11"/>
  <c r="BJ91" i="5" s="1"/>
  <c r="BP91" i="5" s="1"/>
  <c r="AM48" i="11"/>
  <c r="BJ90" i="5" s="1"/>
  <c r="BP90" i="5" s="1"/>
  <c r="AM47" i="11"/>
  <c r="BJ89" i="5" s="1"/>
  <c r="AM46" i="11"/>
  <c r="BJ88" i="5" s="1"/>
  <c r="BP88" i="5" s="1"/>
  <c r="AG46" i="11"/>
  <c r="BJ46" i="5" s="1"/>
  <c r="BP46" i="5" s="1"/>
  <c r="AM45" i="11"/>
  <c r="BJ87" i="5" s="1"/>
  <c r="BP87" i="5" s="1"/>
  <c r="AG45" i="11"/>
  <c r="BJ45" i="5" s="1"/>
  <c r="AS44" i="11"/>
  <c r="BJ146" i="5" s="1"/>
  <c r="AM44" i="11"/>
  <c r="BJ86" i="5" s="1"/>
  <c r="AG44" i="11"/>
  <c r="BJ44" i="5" s="1"/>
  <c r="BQ44" i="5" s="1"/>
  <c r="P44" i="11"/>
  <c r="AP64" i="11" s="1"/>
  <c r="BM106" i="5" s="1"/>
  <c r="O44" i="11"/>
  <c r="AO64" i="11" s="1"/>
  <c r="BL106" i="5" s="1"/>
  <c r="N44" i="11"/>
  <c r="AN64" i="11" s="1"/>
  <c r="BK106" i="5" s="1"/>
  <c r="K44" i="11"/>
  <c r="AP54" i="11" s="1"/>
  <c r="BM96" i="5" s="1"/>
  <c r="J44" i="11"/>
  <c r="AO54" i="11" s="1"/>
  <c r="BL96" i="5" s="1"/>
  <c r="I44" i="11"/>
  <c r="AN54" i="11" s="1"/>
  <c r="BK96" i="5" s="1"/>
  <c r="AS43" i="11"/>
  <c r="BJ145" i="5" s="1"/>
  <c r="BO145" i="5" s="1"/>
  <c r="AM43" i="11"/>
  <c r="BJ85" i="5" s="1"/>
  <c r="AG43" i="11"/>
  <c r="BJ43" i="5" s="1"/>
  <c r="BO43" i="5" s="1"/>
  <c r="P43" i="11"/>
  <c r="AP63" i="11" s="1"/>
  <c r="BM105" i="5" s="1"/>
  <c r="O43" i="11"/>
  <c r="AO63" i="11" s="1"/>
  <c r="BL105" i="5" s="1"/>
  <c r="N43" i="11"/>
  <c r="AN63" i="11" s="1"/>
  <c r="BK105" i="5" s="1"/>
  <c r="K43" i="11"/>
  <c r="AP53" i="11" s="1"/>
  <c r="BM95" i="5" s="1"/>
  <c r="J43" i="11"/>
  <c r="AO53" i="11" s="1"/>
  <c r="BL95" i="5" s="1"/>
  <c r="I43" i="11"/>
  <c r="AN53" i="11" s="1"/>
  <c r="BK95" i="5" s="1"/>
  <c r="AS42" i="11"/>
  <c r="BJ144" i="5" s="1"/>
  <c r="AM42" i="11"/>
  <c r="BJ84" i="5" s="1"/>
  <c r="AG42" i="11"/>
  <c r="BJ42" i="5" s="1"/>
  <c r="P42" i="11"/>
  <c r="AP62" i="11" s="1"/>
  <c r="BM104" i="5" s="1"/>
  <c r="O42" i="11"/>
  <c r="AO62" i="11" s="1"/>
  <c r="BL104" i="5" s="1"/>
  <c r="N42" i="11"/>
  <c r="AN62" i="11" s="1"/>
  <c r="BK104" i="5" s="1"/>
  <c r="K42" i="11"/>
  <c r="AP52" i="11" s="1"/>
  <c r="BM94" i="5" s="1"/>
  <c r="J42" i="11"/>
  <c r="AO52" i="11" s="1"/>
  <c r="BL94" i="5" s="1"/>
  <c r="I42" i="11"/>
  <c r="AN52" i="11" s="1"/>
  <c r="BK94" i="5" s="1"/>
  <c r="AS41" i="11"/>
  <c r="BJ143" i="5" s="1"/>
  <c r="AM41" i="11"/>
  <c r="BJ83" i="5" s="1"/>
  <c r="BQ83" i="5" s="1"/>
  <c r="AG41" i="11"/>
  <c r="BJ41" i="5" s="1"/>
  <c r="BO41" i="5" s="1"/>
  <c r="P41" i="11"/>
  <c r="AP61" i="11" s="1"/>
  <c r="BM103" i="5" s="1"/>
  <c r="O41" i="11"/>
  <c r="AO61" i="11" s="1"/>
  <c r="BL103" i="5" s="1"/>
  <c r="N41" i="11"/>
  <c r="AN61" i="11" s="1"/>
  <c r="BK103" i="5" s="1"/>
  <c r="K41" i="11"/>
  <c r="AP51" i="11" s="1"/>
  <c r="BM93" i="5" s="1"/>
  <c r="J41" i="11"/>
  <c r="AO51" i="11" s="1"/>
  <c r="BL93" i="5" s="1"/>
  <c r="I41" i="11"/>
  <c r="AN51" i="11" s="1"/>
  <c r="BK93" i="5" s="1"/>
  <c r="AS40" i="11"/>
  <c r="BJ142" i="5" s="1"/>
  <c r="AM40" i="11"/>
  <c r="BJ82" i="5" s="1"/>
  <c r="AG40" i="11"/>
  <c r="BJ40" i="5" s="1"/>
  <c r="BQ40" i="5" s="1"/>
  <c r="P40" i="11"/>
  <c r="AP60" i="11" s="1"/>
  <c r="BM102" i="5" s="1"/>
  <c r="O40" i="11"/>
  <c r="AO60" i="11" s="1"/>
  <c r="BL102" i="5" s="1"/>
  <c r="N40" i="11"/>
  <c r="AN60" i="11" s="1"/>
  <c r="BK102" i="5" s="1"/>
  <c r="K40" i="11"/>
  <c r="AP50" i="11" s="1"/>
  <c r="BM92" i="5" s="1"/>
  <c r="J40" i="11"/>
  <c r="AO50" i="11" s="1"/>
  <c r="BL92" i="5" s="1"/>
  <c r="I40" i="11"/>
  <c r="AN50" i="11" s="1"/>
  <c r="BK92" i="5" s="1"/>
  <c r="AS39" i="11"/>
  <c r="BJ141" i="5" s="1"/>
  <c r="AM39" i="11"/>
  <c r="BJ81" i="5" s="1"/>
  <c r="AG39" i="11"/>
  <c r="BJ39" i="5" s="1"/>
  <c r="BO39" i="5" s="1"/>
  <c r="P39" i="11"/>
  <c r="AP59" i="11" s="1"/>
  <c r="BM101" i="5" s="1"/>
  <c r="O39" i="11"/>
  <c r="AO59" i="11" s="1"/>
  <c r="BL101" i="5" s="1"/>
  <c r="N39" i="11"/>
  <c r="AN59" i="11" s="1"/>
  <c r="BK101" i="5" s="1"/>
  <c r="K39" i="11"/>
  <c r="AP49" i="11" s="1"/>
  <c r="BM91" i="5" s="1"/>
  <c r="J39" i="11"/>
  <c r="AO49" i="11" s="1"/>
  <c r="BL91" i="5" s="1"/>
  <c r="I39" i="11"/>
  <c r="AN49" i="11" s="1"/>
  <c r="BK91" i="5" s="1"/>
  <c r="AS38" i="11"/>
  <c r="BJ140" i="5" s="1"/>
  <c r="AM38" i="11"/>
  <c r="BJ80" i="5" s="1"/>
  <c r="AG38" i="11"/>
  <c r="BJ38" i="5" s="1"/>
  <c r="P38" i="11"/>
  <c r="AP58" i="11" s="1"/>
  <c r="BM100" i="5" s="1"/>
  <c r="O38" i="11"/>
  <c r="AO58" i="11" s="1"/>
  <c r="BL100" i="5" s="1"/>
  <c r="N38" i="11"/>
  <c r="AN58" i="11" s="1"/>
  <c r="BK100" i="5" s="1"/>
  <c r="K38" i="11"/>
  <c r="AP48" i="11" s="1"/>
  <c r="BM90" i="5" s="1"/>
  <c r="J38" i="11"/>
  <c r="AO48" i="11" s="1"/>
  <c r="BL90" i="5" s="1"/>
  <c r="I38" i="11"/>
  <c r="AN48" i="11" s="1"/>
  <c r="BK90" i="5" s="1"/>
  <c r="AS37" i="11"/>
  <c r="BJ139" i="5" s="1"/>
  <c r="AM37" i="11"/>
  <c r="BJ79" i="5" s="1"/>
  <c r="AG37" i="11"/>
  <c r="BJ37" i="5" s="1"/>
  <c r="P37" i="11"/>
  <c r="AP57" i="11" s="1"/>
  <c r="BM99" i="5" s="1"/>
  <c r="O37" i="11"/>
  <c r="AO57" i="11" s="1"/>
  <c r="BL99" i="5" s="1"/>
  <c r="N37" i="11"/>
  <c r="AN57" i="11" s="1"/>
  <c r="BK99" i="5" s="1"/>
  <c r="K37" i="11"/>
  <c r="AP47" i="11" s="1"/>
  <c r="BM89" i="5" s="1"/>
  <c r="J37" i="11"/>
  <c r="AO47" i="11" s="1"/>
  <c r="BL89" i="5" s="1"/>
  <c r="I37" i="11"/>
  <c r="AN47" i="11" s="1"/>
  <c r="BK89" i="5" s="1"/>
  <c r="AS36" i="11"/>
  <c r="BJ138" i="5" s="1"/>
  <c r="AM36" i="11"/>
  <c r="BJ78" i="5" s="1"/>
  <c r="AG36" i="11"/>
  <c r="BJ36" i="5" s="1"/>
  <c r="BQ36" i="5" s="1"/>
  <c r="P36" i="11"/>
  <c r="AP56" i="11" s="1"/>
  <c r="BM98" i="5" s="1"/>
  <c r="O36" i="11"/>
  <c r="AO56" i="11" s="1"/>
  <c r="BL98" i="5" s="1"/>
  <c r="N36" i="11"/>
  <c r="AN56" i="11" s="1"/>
  <c r="BK98" i="5" s="1"/>
  <c r="K36" i="11"/>
  <c r="AP46" i="11" s="1"/>
  <c r="BM88" i="5" s="1"/>
  <c r="J36" i="11"/>
  <c r="AO46" i="11" s="1"/>
  <c r="BL88" i="5" s="1"/>
  <c r="I36" i="11"/>
  <c r="AN46" i="11" s="1"/>
  <c r="BK88" i="5" s="1"/>
  <c r="AS35" i="11"/>
  <c r="BJ137" i="5" s="1"/>
  <c r="AM35" i="11"/>
  <c r="BJ77" i="5" s="1"/>
  <c r="AG35" i="11"/>
  <c r="BJ35" i="5" s="1"/>
  <c r="BO35" i="5" s="1"/>
  <c r="P35" i="11"/>
  <c r="AP55" i="11" s="1"/>
  <c r="BM97" i="5" s="1"/>
  <c r="O35" i="11"/>
  <c r="AO55" i="11" s="1"/>
  <c r="BL97" i="5" s="1"/>
  <c r="N35" i="11"/>
  <c r="AN55" i="11" s="1"/>
  <c r="BK97" i="5" s="1"/>
  <c r="K35" i="11"/>
  <c r="AP45" i="11" s="1"/>
  <c r="BM87" i="5" s="1"/>
  <c r="J35" i="11"/>
  <c r="AO45" i="11" s="1"/>
  <c r="BL87" i="5" s="1"/>
  <c r="I35" i="11"/>
  <c r="AN45" i="11" s="1"/>
  <c r="BK87" i="5" s="1"/>
  <c r="AS34" i="11"/>
  <c r="BJ136" i="5" s="1"/>
  <c r="AM34" i="11"/>
  <c r="BJ76" i="5" s="1"/>
  <c r="AG34" i="11"/>
  <c r="BJ34" i="5" s="1"/>
  <c r="AS33" i="11"/>
  <c r="BJ135" i="5" s="1"/>
  <c r="AM33" i="11"/>
  <c r="BJ75" i="5" s="1"/>
  <c r="AG33" i="11"/>
  <c r="BJ33" i="5" s="1"/>
  <c r="BO33" i="5" s="1"/>
  <c r="AS32" i="11"/>
  <c r="BJ134" i="5" s="1"/>
  <c r="AM32" i="11"/>
  <c r="BJ74" i="5" s="1"/>
  <c r="AG32" i="11"/>
  <c r="BJ32" i="5" s="1"/>
  <c r="BQ32" i="5" s="1"/>
  <c r="AS31" i="11"/>
  <c r="BJ133" i="5" s="1"/>
  <c r="AM31" i="11"/>
  <c r="BJ73" i="5" s="1"/>
  <c r="AG31" i="11"/>
  <c r="BJ31" i="5" s="1"/>
  <c r="BO31" i="5" s="1"/>
  <c r="AS30" i="11"/>
  <c r="BJ132" i="5" s="1"/>
  <c r="AM30" i="11"/>
  <c r="BJ72" i="5" s="1"/>
  <c r="AG30" i="11"/>
  <c r="BJ30" i="5" s="1"/>
  <c r="AS29" i="11"/>
  <c r="BJ131" i="5" s="1"/>
  <c r="AM29" i="11"/>
  <c r="BJ71" i="5" s="1"/>
  <c r="BQ71" i="5" s="1"/>
  <c r="AG29" i="11"/>
  <c r="BJ29" i="5" s="1"/>
  <c r="AS28" i="11"/>
  <c r="BJ130" i="5" s="1"/>
  <c r="AM28" i="11"/>
  <c r="BJ70" i="5" s="1"/>
  <c r="AG28" i="11"/>
  <c r="BJ28" i="5" s="1"/>
  <c r="BQ28" i="5" s="1"/>
  <c r="AS27" i="11"/>
  <c r="BJ129" i="5" s="1"/>
  <c r="BO129" i="5" s="1"/>
  <c r="AM27" i="11"/>
  <c r="BJ69" i="5" s="1"/>
  <c r="AG27" i="11"/>
  <c r="BJ27" i="5" s="1"/>
  <c r="BO27" i="5" s="1"/>
  <c r="AS26" i="11"/>
  <c r="BJ128" i="5" s="1"/>
  <c r="AM26" i="11"/>
  <c r="BJ68" i="5" s="1"/>
  <c r="AG26" i="11"/>
  <c r="BJ26" i="5" s="1"/>
  <c r="AS25" i="11"/>
  <c r="BJ127" i="5" s="1"/>
  <c r="AM25" i="11"/>
  <c r="BJ67" i="5" s="1"/>
  <c r="BQ67" i="5" s="1"/>
  <c r="AG25" i="11"/>
  <c r="BJ25" i="5" s="1"/>
  <c r="BO25" i="5" s="1"/>
  <c r="AS24" i="11"/>
  <c r="BJ126" i="5" s="1"/>
  <c r="AM24" i="11"/>
  <c r="BJ66" i="5" s="1"/>
  <c r="AG24" i="11"/>
  <c r="BJ24" i="5" s="1"/>
  <c r="BQ24" i="5" s="1"/>
  <c r="AS23" i="11"/>
  <c r="BJ125" i="5" s="1"/>
  <c r="AM23" i="11"/>
  <c r="BJ65" i="5" s="1"/>
  <c r="AG23" i="11"/>
  <c r="BJ23" i="5" s="1"/>
  <c r="BO23" i="5" s="1"/>
  <c r="AS22" i="11"/>
  <c r="BJ124" i="5" s="1"/>
  <c r="AM22" i="11"/>
  <c r="BJ64" i="5" s="1"/>
  <c r="AG22" i="11"/>
  <c r="BJ22" i="5" s="1"/>
  <c r="AS21" i="11"/>
  <c r="BJ123" i="5" s="1"/>
  <c r="AM21" i="11"/>
  <c r="BJ63" i="5" s="1"/>
  <c r="AG21" i="11"/>
  <c r="BJ21" i="5" s="1"/>
  <c r="AS20" i="11"/>
  <c r="BJ122" i="5" s="1"/>
  <c r="AM20" i="11"/>
  <c r="BJ62" i="5" s="1"/>
  <c r="AG20" i="11"/>
  <c r="BJ20" i="5" s="1"/>
  <c r="BQ20" i="5" s="1"/>
  <c r="P20" i="11"/>
  <c r="AJ46" i="11" s="1"/>
  <c r="BM46" i="5" s="1"/>
  <c r="O20" i="11"/>
  <c r="AI46" i="11" s="1"/>
  <c r="BL46" i="5" s="1"/>
  <c r="N20" i="11"/>
  <c r="AH46" i="11" s="1"/>
  <c r="BK46" i="5" s="1"/>
  <c r="AS19" i="11"/>
  <c r="BJ121" i="5" s="1"/>
  <c r="AM19" i="11"/>
  <c r="BJ61" i="5" s="1"/>
  <c r="AG19" i="11"/>
  <c r="BJ19" i="5" s="1"/>
  <c r="P19" i="11"/>
  <c r="AJ45" i="11" s="1"/>
  <c r="BM45" i="5" s="1"/>
  <c r="O19" i="11"/>
  <c r="AI45" i="11" s="1"/>
  <c r="BL45" i="5" s="1"/>
  <c r="N19" i="11"/>
  <c r="AH45" i="11" s="1"/>
  <c r="BK45" i="5" s="1"/>
  <c r="AS18" i="11"/>
  <c r="BJ120" i="5" s="1"/>
  <c r="AM18" i="11"/>
  <c r="BJ60" i="5" s="1"/>
  <c r="AG18" i="11"/>
  <c r="BJ18" i="5" s="1"/>
  <c r="AS17" i="11"/>
  <c r="BJ119" i="5" s="1"/>
  <c r="AM17" i="11"/>
  <c r="BJ59" i="5" s="1"/>
  <c r="AG17" i="11"/>
  <c r="BJ17" i="5" s="1"/>
  <c r="BO17" i="5" s="1"/>
  <c r="AS16" i="11"/>
  <c r="BJ118" i="5" s="1"/>
  <c r="AM16" i="11"/>
  <c r="BJ58" i="5" s="1"/>
  <c r="AG16" i="11"/>
  <c r="BJ16" i="5" s="1"/>
  <c r="BQ16" i="5" s="1"/>
  <c r="AS15" i="11"/>
  <c r="BJ117" i="5" s="1"/>
  <c r="AM15" i="11"/>
  <c r="BJ57" i="5" s="1"/>
  <c r="BO57" i="5" s="1"/>
  <c r="AG15" i="11"/>
  <c r="BJ15" i="5" s="1"/>
  <c r="BO15" i="5" s="1"/>
  <c r="AS14" i="11"/>
  <c r="BJ116" i="5" s="1"/>
  <c r="AM14" i="11"/>
  <c r="BJ56" i="5" s="1"/>
  <c r="AG14" i="11"/>
  <c r="BJ14" i="5" s="1"/>
  <c r="AS13" i="11"/>
  <c r="BJ115" i="5" s="1"/>
  <c r="AM13" i="11"/>
  <c r="BJ55" i="5" s="1"/>
  <c r="BQ55" i="5" s="1"/>
  <c r="AG13" i="11"/>
  <c r="BJ13" i="5" s="1"/>
  <c r="BO13" i="5" s="1"/>
  <c r="AS12" i="11"/>
  <c r="BJ114" i="5" s="1"/>
  <c r="AM12" i="11"/>
  <c r="BJ54" i="5" s="1"/>
  <c r="AG12" i="11"/>
  <c r="BJ12" i="5" s="1"/>
  <c r="BQ12" i="5" s="1"/>
  <c r="AF12" i="11"/>
  <c r="AS11" i="11"/>
  <c r="BJ113" i="5" s="1"/>
  <c r="AM11" i="11"/>
  <c r="BJ53" i="5" s="1"/>
  <c r="AG11" i="11"/>
  <c r="BJ11" i="5" s="1"/>
  <c r="AS10" i="11"/>
  <c r="BJ112" i="5" s="1"/>
  <c r="AM10" i="11"/>
  <c r="BJ52" i="5" s="1"/>
  <c r="AG10" i="11"/>
  <c r="BJ10" i="5" s="1"/>
  <c r="AS9" i="11"/>
  <c r="BJ111" i="5" s="1"/>
  <c r="AM9" i="11"/>
  <c r="BJ51" i="5" s="1"/>
  <c r="AG9" i="11"/>
  <c r="BJ9" i="5" s="1"/>
  <c r="AS8" i="11"/>
  <c r="BJ110" i="5" s="1"/>
  <c r="AM8" i="11"/>
  <c r="BJ50" i="5" s="1"/>
  <c r="AG8" i="11"/>
  <c r="BJ8" i="5" s="1"/>
  <c r="AS7" i="11"/>
  <c r="BJ109" i="5" s="1"/>
  <c r="AM7" i="11"/>
  <c r="BJ49" i="5" s="1"/>
  <c r="AG7" i="11"/>
  <c r="BJ7" i="5" s="1"/>
  <c r="AS6" i="11"/>
  <c r="BJ108" i="5" s="1"/>
  <c r="AM6" i="11"/>
  <c r="BJ48" i="5" s="1"/>
  <c r="AG6" i="11"/>
  <c r="BJ6" i="5" s="1"/>
  <c r="AS5" i="11"/>
  <c r="BJ107" i="5" s="1"/>
  <c r="AM5" i="11"/>
  <c r="BJ47" i="5" s="1"/>
  <c r="AG5" i="11"/>
  <c r="BJ5" i="5" s="1"/>
  <c r="AF5" i="11"/>
  <c r="F5" i="11"/>
  <c r="AJ5" i="11" s="1"/>
  <c r="BM5" i="5" s="1"/>
  <c r="AA4" i="11"/>
  <c r="Z4" i="11"/>
  <c r="Y4" i="11"/>
  <c r="X4" i="11"/>
  <c r="V3" i="11"/>
  <c r="A18" i="10"/>
  <c r="U13" i="10"/>
  <c r="P13" i="10"/>
  <c r="J13" i="10"/>
  <c r="F13" i="10"/>
  <c r="U12" i="10"/>
  <c r="P12" i="10"/>
  <c r="J12" i="10"/>
  <c r="F12" i="10"/>
  <c r="G9" i="10"/>
  <c r="U8" i="10"/>
  <c r="T8" i="10"/>
  <c r="S8" i="10"/>
  <c r="R8" i="10"/>
  <c r="Q8" i="10"/>
  <c r="P8" i="10"/>
  <c r="P7" i="10"/>
  <c r="F7" i="10"/>
  <c r="Q5" i="10"/>
  <c r="M5" i="10"/>
  <c r="AO4" i="9"/>
  <c r="A32" i="9"/>
  <c r="AC4" i="9"/>
  <c r="A18" i="9"/>
  <c r="G16" i="9"/>
  <c r="J12" i="9"/>
  <c r="F12" i="9"/>
  <c r="U8" i="9"/>
  <c r="T8" i="9"/>
  <c r="S8" i="9"/>
  <c r="R8" i="9"/>
  <c r="Q8" i="9"/>
  <c r="P8" i="9"/>
  <c r="P7" i="9"/>
  <c r="F7" i="9"/>
  <c r="A27" i="8"/>
  <c r="A17" i="8"/>
  <c r="U12" i="8"/>
  <c r="P12" i="8"/>
  <c r="J12" i="8"/>
  <c r="F12" i="8"/>
  <c r="U11" i="8"/>
  <c r="P11" i="8"/>
  <c r="J11" i="8"/>
  <c r="F11" i="8"/>
  <c r="G9" i="8"/>
  <c r="U8" i="8"/>
  <c r="T8" i="8"/>
  <c r="S8" i="8"/>
  <c r="R8" i="8"/>
  <c r="Q8" i="8"/>
  <c r="P8" i="8"/>
  <c r="P7" i="8"/>
  <c r="F7" i="8"/>
  <c r="Q5" i="8"/>
  <c r="M5" i="8"/>
  <c r="AG45" i="7"/>
  <c r="AV45" i="5" s="1"/>
  <c r="BA45" i="5" s="1"/>
  <c r="AG46" i="7"/>
  <c r="AV46" i="5" s="1"/>
  <c r="BA46" i="5" s="1"/>
  <c r="AG38" i="7"/>
  <c r="AV38" i="5" s="1"/>
  <c r="AG39" i="7"/>
  <c r="AV39" i="5" s="1"/>
  <c r="BA39" i="5" s="1"/>
  <c r="AG31" i="7"/>
  <c r="AV31" i="5" s="1"/>
  <c r="BA31" i="5" s="1"/>
  <c r="AG32" i="7"/>
  <c r="AV32" i="5" s="1"/>
  <c r="BA32" i="5" s="1"/>
  <c r="AG24" i="7"/>
  <c r="AV24" i="5" s="1"/>
  <c r="AG25" i="7"/>
  <c r="AV25" i="5" s="1"/>
  <c r="BA25" i="5" s="1"/>
  <c r="AG17" i="7"/>
  <c r="AV17" i="5" s="1"/>
  <c r="BC17" i="5" s="1"/>
  <c r="AG18" i="7"/>
  <c r="AV18" i="5" s="1"/>
  <c r="BA18" i="5" s="1"/>
  <c r="AG10" i="7"/>
  <c r="AV10" i="5" s="1"/>
  <c r="N19" i="7"/>
  <c r="AH45" i="7" s="1"/>
  <c r="AW45" i="5" s="1"/>
  <c r="O19" i="7"/>
  <c r="AI45" i="7" s="1"/>
  <c r="AX45" i="5" s="1"/>
  <c r="P19" i="7"/>
  <c r="AJ45" i="7" s="1"/>
  <c r="AY45" i="5" s="1"/>
  <c r="N20" i="7"/>
  <c r="AH46" i="7" s="1"/>
  <c r="AW46" i="5" s="1"/>
  <c r="O20" i="7"/>
  <c r="AI46" i="7" s="1"/>
  <c r="AX46" i="5" s="1"/>
  <c r="P20" i="7"/>
  <c r="AJ46" i="7" s="1"/>
  <c r="AY46" i="5" s="1"/>
  <c r="G16" i="1"/>
  <c r="P44" i="7"/>
  <c r="O44" i="7"/>
  <c r="N44" i="7"/>
  <c r="P43" i="7"/>
  <c r="AP63" i="7" s="1"/>
  <c r="AY105" i="5" s="1"/>
  <c r="O43" i="7"/>
  <c r="AO63" i="7" s="1"/>
  <c r="AX105" i="5" s="1"/>
  <c r="N43" i="7"/>
  <c r="AN63" i="7" s="1"/>
  <c r="AW105" i="5" s="1"/>
  <c r="P42" i="7"/>
  <c r="AP62" i="7" s="1"/>
  <c r="AY104" i="5" s="1"/>
  <c r="O42" i="7"/>
  <c r="AO62" i="7" s="1"/>
  <c r="AX104" i="5" s="1"/>
  <c r="N42" i="7"/>
  <c r="AN62" i="7" s="1"/>
  <c r="AW104" i="5" s="1"/>
  <c r="P41" i="7"/>
  <c r="AP61" i="7" s="1"/>
  <c r="AY103" i="5" s="1"/>
  <c r="O41" i="7"/>
  <c r="AO61" i="7" s="1"/>
  <c r="AX103" i="5" s="1"/>
  <c r="N41" i="7"/>
  <c r="AN61" i="7" s="1"/>
  <c r="AW103" i="5" s="1"/>
  <c r="P40" i="7"/>
  <c r="AP60" i="7" s="1"/>
  <c r="AY102" i="5" s="1"/>
  <c r="O40" i="7"/>
  <c r="AO60" i="7" s="1"/>
  <c r="AX102" i="5" s="1"/>
  <c r="N40" i="7"/>
  <c r="AN60" i="7" s="1"/>
  <c r="AW102" i="5" s="1"/>
  <c r="P39" i="7"/>
  <c r="AP59" i="7" s="1"/>
  <c r="AY101" i="5" s="1"/>
  <c r="O39" i="7"/>
  <c r="AO59" i="7" s="1"/>
  <c r="AX101" i="5" s="1"/>
  <c r="N39" i="7"/>
  <c r="AN59" i="7" s="1"/>
  <c r="AW101" i="5" s="1"/>
  <c r="P38" i="7"/>
  <c r="AP58" i="7" s="1"/>
  <c r="AY100" i="5" s="1"/>
  <c r="O38" i="7"/>
  <c r="AO58" i="7" s="1"/>
  <c r="AX100" i="5" s="1"/>
  <c r="N38" i="7"/>
  <c r="AN58" i="7" s="1"/>
  <c r="AW100" i="5" s="1"/>
  <c r="P37" i="7"/>
  <c r="AP57" i="7" s="1"/>
  <c r="AY99" i="5" s="1"/>
  <c r="O37" i="7"/>
  <c r="AO57" i="7" s="1"/>
  <c r="AX99" i="5" s="1"/>
  <c r="N37" i="7"/>
  <c r="AN57" i="7" s="1"/>
  <c r="AW99" i="5" s="1"/>
  <c r="P36" i="7"/>
  <c r="AP56" i="7" s="1"/>
  <c r="AY98" i="5" s="1"/>
  <c r="O36" i="7"/>
  <c r="AO56" i="7" s="1"/>
  <c r="AX98" i="5" s="1"/>
  <c r="N36" i="7"/>
  <c r="AN56" i="7" s="1"/>
  <c r="AW98" i="5" s="1"/>
  <c r="P35" i="7"/>
  <c r="AP55" i="7" s="1"/>
  <c r="AY97" i="5" s="1"/>
  <c r="O35" i="7"/>
  <c r="AO55" i="7" s="1"/>
  <c r="AX97" i="5" s="1"/>
  <c r="N35" i="7"/>
  <c r="AN55" i="7" s="1"/>
  <c r="AW97" i="5" s="1"/>
  <c r="K44" i="7"/>
  <c r="AP54" i="7" s="1"/>
  <c r="AY96" i="5" s="1"/>
  <c r="J44" i="7"/>
  <c r="AO54" i="7" s="1"/>
  <c r="AX96" i="5" s="1"/>
  <c r="I44" i="7"/>
  <c r="AN54" i="7" s="1"/>
  <c r="AW96" i="5" s="1"/>
  <c r="K43" i="7"/>
  <c r="J43" i="7"/>
  <c r="I43" i="7"/>
  <c r="K42" i="7"/>
  <c r="AP52" i="7" s="1"/>
  <c r="AY94" i="5" s="1"/>
  <c r="J42" i="7"/>
  <c r="AO52" i="7" s="1"/>
  <c r="AX94" i="5" s="1"/>
  <c r="I42" i="7"/>
  <c r="AN52" i="7" s="1"/>
  <c r="AW94" i="5" s="1"/>
  <c r="K41" i="7"/>
  <c r="AP51" i="7" s="1"/>
  <c r="AY93" i="5" s="1"/>
  <c r="J41" i="7"/>
  <c r="AO51" i="7" s="1"/>
  <c r="AX93" i="5" s="1"/>
  <c r="I41" i="7"/>
  <c r="AN51" i="7" s="1"/>
  <c r="AW93" i="5" s="1"/>
  <c r="K40" i="7"/>
  <c r="AP50" i="7" s="1"/>
  <c r="AY92" i="5" s="1"/>
  <c r="J40" i="7"/>
  <c r="AO50" i="7" s="1"/>
  <c r="AX92" i="5" s="1"/>
  <c r="I40" i="7"/>
  <c r="AN50" i="7" s="1"/>
  <c r="AW92" i="5" s="1"/>
  <c r="K39" i="7"/>
  <c r="AP49" i="7" s="1"/>
  <c r="AY91" i="5" s="1"/>
  <c r="J39" i="7"/>
  <c r="AO49" i="7" s="1"/>
  <c r="AX91" i="5" s="1"/>
  <c r="I39" i="7"/>
  <c r="AN49" i="7" s="1"/>
  <c r="AW91" i="5" s="1"/>
  <c r="K38" i="7"/>
  <c r="AP48" i="7" s="1"/>
  <c r="AY90" i="5" s="1"/>
  <c r="J38" i="7"/>
  <c r="AO48" i="7" s="1"/>
  <c r="AX90" i="5" s="1"/>
  <c r="I38" i="7"/>
  <c r="AN48" i="7" s="1"/>
  <c r="AW90" i="5" s="1"/>
  <c r="K37" i="7"/>
  <c r="AP47" i="7" s="1"/>
  <c r="AY89" i="5" s="1"/>
  <c r="J37" i="7"/>
  <c r="AO47" i="7" s="1"/>
  <c r="AX89" i="5" s="1"/>
  <c r="I37" i="7"/>
  <c r="AN47" i="7" s="1"/>
  <c r="AW89" i="5" s="1"/>
  <c r="K36" i="7"/>
  <c r="AP46" i="7" s="1"/>
  <c r="AY88" i="5" s="1"/>
  <c r="J36" i="7"/>
  <c r="AO46" i="7" s="1"/>
  <c r="AX88" i="5" s="1"/>
  <c r="I36" i="7"/>
  <c r="AN46" i="7" s="1"/>
  <c r="AW88" i="5" s="1"/>
  <c r="K35" i="7"/>
  <c r="AP45" i="7" s="1"/>
  <c r="AY87" i="5" s="1"/>
  <c r="J35" i="7"/>
  <c r="AO45" i="7" s="1"/>
  <c r="AX87" i="5" s="1"/>
  <c r="I35" i="7"/>
  <c r="AN45" i="7" s="1"/>
  <c r="AW87" i="5" s="1"/>
  <c r="N18" i="7"/>
  <c r="AB32" i="1"/>
  <c r="AB25" i="1"/>
  <c r="AB18" i="1"/>
  <c r="AH16" i="1"/>
  <c r="A32" i="1"/>
  <c r="A33" i="1" s="1"/>
  <c r="A34" i="1" s="1"/>
  <c r="A35" i="1" s="1"/>
  <c r="A25" i="1"/>
  <c r="A26" i="1" s="1"/>
  <c r="A27" i="1" s="1"/>
  <c r="A28" i="1" s="1"/>
  <c r="A29" i="1" s="1"/>
  <c r="A18" i="1"/>
  <c r="A19" i="1" s="1"/>
  <c r="A20" i="1" s="1"/>
  <c r="A21" i="1" s="1"/>
  <c r="A22" i="1" s="1"/>
  <c r="AS26" i="7"/>
  <c r="AV128" i="5" s="1"/>
  <c r="BA128" i="5" s="1"/>
  <c r="AS27" i="7"/>
  <c r="AV129" i="5" s="1"/>
  <c r="BA129" i="5" s="1"/>
  <c r="AS28" i="7"/>
  <c r="AV130" i="5" s="1"/>
  <c r="BA130" i="5" s="1"/>
  <c r="AS29" i="7"/>
  <c r="AV131" i="5" s="1"/>
  <c r="BA131" i="5" s="1"/>
  <c r="AS30" i="7"/>
  <c r="AV132" i="5" s="1"/>
  <c r="AS31" i="7"/>
  <c r="AV133" i="5" s="1"/>
  <c r="BA133" i="5" s="1"/>
  <c r="AS32" i="7"/>
  <c r="AV134" i="5" s="1"/>
  <c r="AS33" i="7"/>
  <c r="AV135" i="5" s="1"/>
  <c r="BA135" i="5" s="1"/>
  <c r="AS34" i="7"/>
  <c r="AV136" i="5" s="1"/>
  <c r="AS35" i="7"/>
  <c r="AV137" i="5" s="1"/>
  <c r="BA137" i="5" s="1"/>
  <c r="AS36" i="7"/>
  <c r="AV138" i="5" s="1"/>
  <c r="AS37" i="7"/>
  <c r="AV139" i="5" s="1"/>
  <c r="BA139" i="5" s="1"/>
  <c r="AS38" i="7"/>
  <c r="AV140" i="5" s="1"/>
  <c r="AS39" i="7"/>
  <c r="AV141" i="5" s="1"/>
  <c r="BA141" i="5" s="1"/>
  <c r="AS40" i="7"/>
  <c r="AV142" i="5" s="1"/>
  <c r="AS41" i="7"/>
  <c r="AV143" i="5" s="1"/>
  <c r="BA143" i="5" s="1"/>
  <c r="AS42" i="7"/>
  <c r="AV144" i="5" s="1"/>
  <c r="AS43" i="7"/>
  <c r="AV145" i="5" s="1"/>
  <c r="BA145" i="5" s="1"/>
  <c r="AS44" i="7"/>
  <c r="AV146" i="5" s="1"/>
  <c r="AS25" i="7"/>
  <c r="AV127" i="5" s="1"/>
  <c r="AS6" i="7"/>
  <c r="AV108" i="5" s="1"/>
  <c r="AS7" i="7"/>
  <c r="AV109" i="5" s="1"/>
  <c r="AS8" i="7"/>
  <c r="AV110" i="5" s="1"/>
  <c r="AS9" i="7"/>
  <c r="AV111" i="5" s="1"/>
  <c r="BA111" i="5" s="1"/>
  <c r="AS10" i="7"/>
  <c r="AV112" i="5" s="1"/>
  <c r="AS11" i="7"/>
  <c r="AV113" i="5" s="1"/>
  <c r="AS12" i="7"/>
  <c r="AV114" i="5" s="1"/>
  <c r="AS13" i="7"/>
  <c r="AV115" i="5" s="1"/>
  <c r="BA115" i="5" s="1"/>
  <c r="AS14" i="7"/>
  <c r="AV116" i="5" s="1"/>
  <c r="AS15" i="7"/>
  <c r="AV117" i="5" s="1"/>
  <c r="AS16" i="7"/>
  <c r="AV118" i="5" s="1"/>
  <c r="AS17" i="7"/>
  <c r="AV119" i="5" s="1"/>
  <c r="BA119" i="5" s="1"/>
  <c r="AS18" i="7"/>
  <c r="AV120" i="5" s="1"/>
  <c r="AS19" i="7"/>
  <c r="AV121" i="5" s="1"/>
  <c r="AS20" i="7"/>
  <c r="AV122" i="5" s="1"/>
  <c r="AS21" i="7"/>
  <c r="AV123" i="5" s="1"/>
  <c r="AS22" i="7"/>
  <c r="AV124" i="5" s="1"/>
  <c r="BA124" i="5" s="1"/>
  <c r="AS23" i="7"/>
  <c r="AV125" i="5" s="1"/>
  <c r="AS24" i="7"/>
  <c r="AV126" i="5" s="1"/>
  <c r="AS5" i="7"/>
  <c r="AV107" i="5" s="1"/>
  <c r="AM56" i="7"/>
  <c r="AV98" i="5" s="1"/>
  <c r="BC98" i="5" s="1"/>
  <c r="AM57" i="7"/>
  <c r="AV99" i="5" s="1"/>
  <c r="AZ99" i="5" s="1"/>
  <c r="AM58" i="7"/>
  <c r="AV100" i="5" s="1"/>
  <c r="AM59" i="7"/>
  <c r="AV101" i="5" s="1"/>
  <c r="BC101" i="5" s="1"/>
  <c r="AM60" i="7"/>
  <c r="AV102" i="5" s="1"/>
  <c r="AZ102" i="5" s="1"/>
  <c r="AM61" i="7"/>
  <c r="AV103" i="5" s="1"/>
  <c r="AM62" i="7"/>
  <c r="AV104" i="5" s="1"/>
  <c r="BC104" i="5" s="1"/>
  <c r="AM63" i="7"/>
  <c r="AV105" i="5" s="1"/>
  <c r="BC105" i="5" s="1"/>
  <c r="AM64" i="7"/>
  <c r="AV106" i="5" s="1"/>
  <c r="AZ106" i="5" s="1"/>
  <c r="AM55" i="7"/>
  <c r="AV97" i="5" s="1"/>
  <c r="BC97" i="5" s="1"/>
  <c r="AM46" i="7"/>
  <c r="AV88" i="5" s="1"/>
  <c r="BC88" i="5" s="1"/>
  <c r="AM47" i="7"/>
  <c r="AV89" i="5" s="1"/>
  <c r="BC89" i="5" s="1"/>
  <c r="AM48" i="7"/>
  <c r="AV90" i="5" s="1"/>
  <c r="BC90" i="5" s="1"/>
  <c r="AM49" i="7"/>
  <c r="AV91" i="5" s="1"/>
  <c r="BC91" i="5" s="1"/>
  <c r="AM50" i="7"/>
  <c r="AV92" i="5" s="1"/>
  <c r="BC92" i="5" s="1"/>
  <c r="AM51" i="7"/>
  <c r="AV93" i="5" s="1"/>
  <c r="BC93" i="5" s="1"/>
  <c r="AM52" i="7"/>
  <c r="AV94" i="5" s="1"/>
  <c r="BC94" i="5" s="1"/>
  <c r="AM53" i="7"/>
  <c r="AV95" i="5" s="1"/>
  <c r="BC95" i="5" s="1"/>
  <c r="AM54" i="7"/>
  <c r="AV96" i="5" s="1"/>
  <c r="BC96" i="5" s="1"/>
  <c r="AM45" i="7"/>
  <c r="AV87" i="5" s="1"/>
  <c r="BC87" i="5" s="1"/>
  <c r="AM36" i="7"/>
  <c r="AV78" i="5" s="1"/>
  <c r="BA78" i="5" s="1"/>
  <c r="AM37" i="7"/>
  <c r="AV79" i="5" s="1"/>
  <c r="BA79" i="5" s="1"/>
  <c r="AM38" i="7"/>
  <c r="AV80" i="5" s="1"/>
  <c r="BA80" i="5" s="1"/>
  <c r="AM39" i="7"/>
  <c r="AV81" i="5" s="1"/>
  <c r="BC81" i="5" s="1"/>
  <c r="AM40" i="7"/>
  <c r="AV82" i="5" s="1"/>
  <c r="AM41" i="7"/>
  <c r="AV83" i="5" s="1"/>
  <c r="AM42" i="7"/>
  <c r="AV84" i="5" s="1"/>
  <c r="AM43" i="7"/>
  <c r="AV85" i="5" s="1"/>
  <c r="BC85" i="5" s="1"/>
  <c r="AM44" i="7"/>
  <c r="AV86" i="5" s="1"/>
  <c r="AM35" i="7"/>
  <c r="AV77" i="5" s="1"/>
  <c r="BA77" i="5" s="1"/>
  <c r="AM26" i="7"/>
  <c r="AV68" i="5" s="1"/>
  <c r="BA68" i="5" s="1"/>
  <c r="AM27" i="7"/>
  <c r="AV69" i="5" s="1"/>
  <c r="BA69" i="5" s="1"/>
  <c r="AM28" i="7"/>
  <c r="AV70" i="5" s="1"/>
  <c r="BA70" i="5" s="1"/>
  <c r="AM29" i="7"/>
  <c r="AV71" i="5" s="1"/>
  <c r="BA71" i="5" s="1"/>
  <c r="AM30" i="7"/>
  <c r="AV72" i="5" s="1"/>
  <c r="BA72" i="5" s="1"/>
  <c r="AM31" i="7"/>
  <c r="AV73" i="5" s="1"/>
  <c r="BA73" i="5" s="1"/>
  <c r="AM32" i="7"/>
  <c r="AV74" i="5" s="1"/>
  <c r="BA74" i="5" s="1"/>
  <c r="AM33" i="7"/>
  <c r="AV75" i="5" s="1"/>
  <c r="BA75" i="5" s="1"/>
  <c r="AM34" i="7"/>
  <c r="AV76" i="5" s="1"/>
  <c r="BA76" i="5" s="1"/>
  <c r="AM25" i="7"/>
  <c r="AV67" i="5" s="1"/>
  <c r="BA67" i="5" s="1"/>
  <c r="AM16" i="7"/>
  <c r="AV58" i="5" s="1"/>
  <c r="BA58" i="5" s="1"/>
  <c r="AM17" i="7"/>
  <c r="AV59" i="5" s="1"/>
  <c r="BA59" i="5" s="1"/>
  <c r="AM18" i="7"/>
  <c r="AV60" i="5" s="1"/>
  <c r="BA60" i="5" s="1"/>
  <c r="AM19" i="7"/>
  <c r="AV61" i="5" s="1"/>
  <c r="BA61" i="5" s="1"/>
  <c r="AM20" i="7"/>
  <c r="AV62" i="5" s="1"/>
  <c r="BA62" i="5" s="1"/>
  <c r="AM21" i="7"/>
  <c r="AV63" i="5" s="1"/>
  <c r="BA63" i="5" s="1"/>
  <c r="AM22" i="7"/>
  <c r="AV64" i="5" s="1"/>
  <c r="BA64" i="5" s="1"/>
  <c r="AM23" i="7"/>
  <c r="AV65" i="5" s="1"/>
  <c r="BA65" i="5" s="1"/>
  <c r="AM24" i="7"/>
  <c r="AV66" i="5" s="1"/>
  <c r="BA66" i="5" s="1"/>
  <c r="AM15" i="7"/>
  <c r="AV57" i="5" s="1"/>
  <c r="BA57" i="5" s="1"/>
  <c r="AM6" i="7"/>
  <c r="AV48" i="5" s="1"/>
  <c r="AM7" i="7"/>
  <c r="AV49" i="5" s="1"/>
  <c r="BA49" i="5" s="1"/>
  <c r="AM8" i="7"/>
  <c r="AV50" i="5" s="1"/>
  <c r="BA50" i="5" s="1"/>
  <c r="AM9" i="7"/>
  <c r="AV51" i="5" s="1"/>
  <c r="BA51" i="5" s="1"/>
  <c r="AM10" i="7"/>
  <c r="AV52" i="5" s="1"/>
  <c r="BA52" i="5" s="1"/>
  <c r="AM11" i="7"/>
  <c r="AV53" i="5" s="1"/>
  <c r="BA53" i="5" s="1"/>
  <c r="AM12" i="7"/>
  <c r="AV54" i="5" s="1"/>
  <c r="BA54" i="5" s="1"/>
  <c r="AM13" i="7"/>
  <c r="AV55" i="5" s="1"/>
  <c r="BA55" i="5" s="1"/>
  <c r="AM14" i="7"/>
  <c r="AV56" i="5" s="1"/>
  <c r="BA56" i="5" s="1"/>
  <c r="AM5" i="7"/>
  <c r="AV47" i="5" s="1"/>
  <c r="AG41" i="7"/>
  <c r="AV41" i="5" s="1"/>
  <c r="AG42" i="7"/>
  <c r="AV42" i="5" s="1"/>
  <c r="AG43" i="7"/>
  <c r="AV43" i="5" s="1"/>
  <c r="BA43" i="5" s="1"/>
  <c r="AG44" i="7"/>
  <c r="AV44" i="5" s="1"/>
  <c r="BA44" i="5" s="1"/>
  <c r="AG40" i="7"/>
  <c r="AV40" i="5" s="1"/>
  <c r="AG34" i="7"/>
  <c r="AV34" i="5" s="1"/>
  <c r="AG35" i="7"/>
  <c r="AV35" i="5" s="1"/>
  <c r="BA35" i="5" s="1"/>
  <c r="AG36" i="7"/>
  <c r="AV36" i="5" s="1"/>
  <c r="BA36" i="5" s="1"/>
  <c r="AG37" i="7"/>
  <c r="AV37" i="5" s="1"/>
  <c r="BC37" i="5" s="1"/>
  <c r="AG33" i="7"/>
  <c r="AV33" i="5" s="1"/>
  <c r="BC33" i="5" s="1"/>
  <c r="AG27" i="7"/>
  <c r="AV27" i="5" s="1"/>
  <c r="AG28" i="7"/>
  <c r="AV28" i="5" s="1"/>
  <c r="AG29" i="7"/>
  <c r="AV29" i="5" s="1"/>
  <c r="BC29" i="5" s="1"/>
  <c r="AG30" i="7"/>
  <c r="AV30" i="5" s="1"/>
  <c r="AG26" i="7"/>
  <c r="AV26" i="5" s="1"/>
  <c r="BA26" i="5" s="1"/>
  <c r="AG20" i="7"/>
  <c r="AV20" i="5" s="1"/>
  <c r="BC20" i="5" s="1"/>
  <c r="AG21" i="7"/>
  <c r="AV21" i="5" s="1"/>
  <c r="AG22" i="7"/>
  <c r="AV22" i="5" s="1"/>
  <c r="BA22" i="5" s="1"/>
  <c r="AG23" i="7"/>
  <c r="AV23" i="5" s="1"/>
  <c r="AG19" i="7"/>
  <c r="AV19" i="5" s="1"/>
  <c r="AF12" i="7"/>
  <c r="AG13" i="7"/>
  <c r="AV13" i="5" s="1"/>
  <c r="AG14" i="7"/>
  <c r="AV14" i="5" s="1"/>
  <c r="BA14" i="5" s="1"/>
  <c r="AG15" i="7"/>
  <c r="AV15" i="5" s="1"/>
  <c r="AG16" i="7"/>
  <c r="AV16" i="5" s="1"/>
  <c r="BA16" i="5" s="1"/>
  <c r="AG12" i="7"/>
  <c r="AV12" i="5" s="1"/>
  <c r="AF5" i="7"/>
  <c r="AG6" i="7"/>
  <c r="AV6" i="5" s="1"/>
  <c r="AG7" i="7"/>
  <c r="AV7" i="5" s="1"/>
  <c r="AG8" i="7"/>
  <c r="AV8" i="5" s="1"/>
  <c r="BA8" i="5" s="1"/>
  <c r="AG9" i="7"/>
  <c r="AV9" i="5" s="1"/>
  <c r="AG5" i="7"/>
  <c r="AV5" i="5" s="1"/>
  <c r="BA5" i="5" s="1"/>
  <c r="X4" i="7"/>
  <c r="Y4" i="7"/>
  <c r="Z4" i="7"/>
  <c r="AA4" i="7"/>
  <c r="V3" i="7"/>
  <c r="Y9" i="11"/>
  <c r="D48" i="11"/>
  <c r="AT6" i="11" s="1"/>
  <c r="BK108" i="5" s="1"/>
  <c r="D9" i="11"/>
  <c r="AH9" i="11" s="1"/>
  <c r="BK9" i="5" s="1"/>
  <c r="D49" i="11"/>
  <c r="AT7" i="11" s="1"/>
  <c r="BK109" i="5" s="1"/>
  <c r="W11" i="11"/>
  <c r="I5" i="11"/>
  <c r="AH12" i="11" s="1"/>
  <c r="BK12" i="5" s="1"/>
  <c r="I6" i="7"/>
  <c r="I8" i="7"/>
  <c r="I10" i="12"/>
  <c r="AH17" i="12" s="1"/>
  <c r="BY17" i="5" s="1"/>
  <c r="W19" i="11"/>
  <c r="N47" i="11"/>
  <c r="AT25" i="11" s="1"/>
  <c r="BK127" i="5" s="1"/>
  <c r="D15" i="7"/>
  <c r="D60" i="11"/>
  <c r="AT18" i="11" s="1"/>
  <c r="BK120" i="5" s="1"/>
  <c r="D36" i="11"/>
  <c r="AN36" i="11" s="1"/>
  <c r="BK78" i="5" s="1"/>
  <c r="I18" i="11"/>
  <c r="AH37" i="11" s="1"/>
  <c r="BK37" i="5" s="1"/>
  <c r="D39" i="7"/>
  <c r="AN39" i="7" s="1"/>
  <c r="AW81" i="5" s="1"/>
  <c r="N16" i="11"/>
  <c r="AH42" i="11" s="1"/>
  <c r="BK42" i="5" s="1"/>
  <c r="N65" i="12"/>
  <c r="AT43" i="12" s="1"/>
  <c r="BY145" i="5" s="1"/>
  <c r="D44" i="11"/>
  <c r="AN44" i="11" s="1"/>
  <c r="BK86" i="5" s="1"/>
  <c r="V23" i="11"/>
  <c r="V32" i="11"/>
  <c r="V34" i="12"/>
  <c r="V41" i="11"/>
  <c r="D50" i="7"/>
  <c r="I7" i="7"/>
  <c r="N28" i="7"/>
  <c r="AN29" i="7" s="1"/>
  <c r="AW71" i="5" s="1"/>
  <c r="N9" i="7"/>
  <c r="D61" i="7"/>
  <c r="AT19" i="7" s="1"/>
  <c r="AW121" i="5" s="1"/>
  <c r="N58" i="7"/>
  <c r="AT36" i="7" s="1"/>
  <c r="AW138" i="5" s="1"/>
  <c r="N61" i="7"/>
  <c r="AT39" i="7" s="1"/>
  <c r="AW141" i="5" s="1"/>
  <c r="D42" i="7"/>
  <c r="AN42" i="7" s="1"/>
  <c r="AW84" i="5" s="1"/>
  <c r="N65" i="7"/>
  <c r="AT43" i="7" s="1"/>
  <c r="AW145" i="5" s="1"/>
  <c r="N66" i="7"/>
  <c r="D24" i="7"/>
  <c r="V3" i="1"/>
  <c r="Q5" i="1"/>
  <c r="M5" i="1"/>
  <c r="P9" i="1"/>
  <c r="P14" i="1"/>
  <c r="U12" i="1"/>
  <c r="U13" i="1"/>
  <c r="P13" i="1"/>
  <c r="P12" i="1"/>
  <c r="F14" i="1"/>
  <c r="J13" i="1"/>
  <c r="J12" i="1"/>
  <c r="F12" i="1"/>
  <c r="F13" i="1"/>
  <c r="G9" i="1"/>
  <c r="Q8" i="1"/>
  <c r="P8" i="1"/>
  <c r="U8" i="1"/>
  <c r="T8" i="1"/>
  <c r="S8" i="1"/>
  <c r="R8" i="1"/>
  <c r="P7" i="1"/>
  <c r="F7" i="1"/>
  <c r="D1" i="1"/>
  <c r="D2" i="1"/>
  <c r="C12" i="2"/>
  <c r="D5" i="1" s="1"/>
  <c r="C8" i="2"/>
  <c r="F10" i="1" s="1"/>
  <c r="D15" i="2"/>
  <c r="AW32" i="14" l="1"/>
  <c r="CK32" i="5"/>
  <c r="CS12" i="5" s="1"/>
  <c r="AG2" i="9"/>
  <c r="AG2" i="10"/>
  <c r="Y28" i="11"/>
  <c r="M12" i="15"/>
  <c r="W30" i="12"/>
  <c r="D10" i="15"/>
  <c r="P10" i="15" s="1"/>
  <c r="D12" i="15"/>
  <c r="P12" i="15" s="1"/>
  <c r="AU1" i="8"/>
  <c r="M35" i="15"/>
  <c r="M30" i="15"/>
  <c r="M26" i="15"/>
  <c r="W33" i="12"/>
  <c r="D11" i="15"/>
  <c r="P11" i="15" s="1"/>
  <c r="D15" i="15"/>
  <c r="P15" i="15" s="1"/>
  <c r="D19" i="15"/>
  <c r="P19" i="15" s="1"/>
  <c r="D16" i="15"/>
  <c r="P16" i="15" s="1"/>
  <c r="DT27" i="5"/>
  <c r="EB7" i="5" s="1"/>
  <c r="D9" i="15"/>
  <c r="P9" i="15" s="1"/>
  <c r="D17" i="15"/>
  <c r="P17" i="15" s="1"/>
  <c r="D22" i="15"/>
  <c r="P22" i="15" s="1"/>
  <c r="H4" i="15"/>
  <c r="M8" i="15"/>
  <c r="D21" i="15"/>
  <c r="P21" i="15" s="1"/>
  <c r="D26" i="15"/>
  <c r="P26" i="15" s="1"/>
  <c r="D8" i="15"/>
  <c r="P8" i="15" s="1"/>
  <c r="D35" i="15"/>
  <c r="P35" i="15" s="1"/>
  <c r="D34" i="15"/>
  <c r="P34" i="15" s="1"/>
  <c r="D30" i="15"/>
  <c r="P30" i="15" s="1"/>
  <c r="D29" i="15"/>
  <c r="P29" i="15" s="1"/>
  <c r="E3" i="15"/>
  <c r="B46" i="15" s="1"/>
  <c r="AU33" i="8"/>
  <c r="AU20" i="8"/>
  <c r="AU24" i="8"/>
  <c r="AU29" i="8"/>
  <c r="AU15" i="8"/>
  <c r="AU11" i="8"/>
  <c r="AU7" i="8"/>
  <c r="AU35" i="8"/>
  <c r="AU31" i="8"/>
  <c r="AU27" i="8"/>
  <c r="AT33" i="8"/>
  <c r="AU25" i="8"/>
  <c r="AT34" i="8"/>
  <c r="AT17" i="8"/>
  <c r="AU26" i="8"/>
  <c r="AG7" i="10"/>
  <c r="AF27" i="8"/>
  <c r="AG10" i="8"/>
  <c r="AG6" i="8"/>
  <c r="AG22" i="8"/>
  <c r="AG18" i="8"/>
  <c r="AG14" i="8"/>
  <c r="AG30" i="8"/>
  <c r="AG26" i="8"/>
  <c r="AG34" i="8"/>
  <c r="AG5" i="8"/>
  <c r="AG17" i="8"/>
  <c r="AG23" i="8"/>
  <c r="AG25" i="8"/>
  <c r="AG12" i="8"/>
  <c r="AG8" i="8"/>
  <c r="AG20" i="8"/>
  <c r="AG16" i="8"/>
  <c r="AG32" i="8"/>
  <c r="AG28" i="8"/>
  <c r="AG24" i="8"/>
  <c r="AG36" i="8"/>
  <c r="AG9" i="8"/>
  <c r="AG21" i="8"/>
  <c r="AG29" i="8"/>
  <c r="AL37" i="8"/>
  <c r="AF37" i="8"/>
  <c r="AG11" i="8"/>
  <c r="AG7" i="8"/>
  <c r="AG13" i="8"/>
  <c r="AG19" i="8"/>
  <c r="AG15" i="8"/>
  <c r="AG31" i="8"/>
  <c r="AG27" i="8"/>
  <c r="AG33" i="8"/>
  <c r="AG35" i="8"/>
  <c r="V13" i="12"/>
  <c r="AC14" i="5"/>
  <c r="AC35" i="5"/>
  <c r="BI110" i="5"/>
  <c r="CL31" i="5"/>
  <c r="CT11" i="5" s="1"/>
  <c r="AC8" i="5"/>
  <c r="W24" i="11"/>
  <c r="DS32" i="5"/>
  <c r="EA12" i="5" s="1"/>
  <c r="AN36" i="5"/>
  <c r="CM36" i="5" s="1"/>
  <c r="V10" i="12"/>
  <c r="AC18" i="5"/>
  <c r="AC19" i="5"/>
  <c r="CK44" i="5"/>
  <c r="CS24" i="5" s="1"/>
  <c r="BW109" i="5"/>
  <c r="D5" i="7"/>
  <c r="AH5" i="7" s="1"/>
  <c r="DC35" i="5"/>
  <c r="DK15" i="5" s="1"/>
  <c r="AC13" i="5"/>
  <c r="AC20" i="5"/>
  <c r="AC24" i="5"/>
  <c r="AC41" i="5"/>
  <c r="S5" i="5"/>
  <c r="M26" i="10"/>
  <c r="U5" i="5"/>
  <c r="CP5" i="5" s="1"/>
  <c r="D5" i="11"/>
  <c r="AH5" i="11" s="1"/>
  <c r="D5" i="14"/>
  <c r="F8" i="14"/>
  <c r="F10" i="14"/>
  <c r="AO8" i="10"/>
  <c r="AO9" i="10" s="1"/>
  <c r="AO10" i="10" s="1"/>
  <c r="AO11" i="10" s="1"/>
  <c r="AO12" i="10" s="1"/>
  <c r="AO13" i="10" s="1"/>
  <c r="AO14" i="10" s="1"/>
  <c r="AO15" i="10" s="1"/>
  <c r="AO16" i="10" s="1"/>
  <c r="AO17" i="10" s="1"/>
  <c r="AO18" i="10" s="1"/>
  <c r="AO19" i="10" s="1"/>
  <c r="AO20" i="10" s="1"/>
  <c r="AO21" i="10" s="1"/>
  <c r="AO22" i="10" s="1"/>
  <c r="AO23" i="10" s="1"/>
  <c r="AO24" i="10" s="1"/>
  <c r="AO25" i="10" s="1"/>
  <c r="AO26" i="10" s="1"/>
  <c r="AO27" i="10" s="1"/>
  <c r="AO28" i="10" s="1"/>
  <c r="AO29" i="10" s="1"/>
  <c r="AO30" i="10" s="1"/>
  <c r="AO31" i="10" s="1"/>
  <c r="AO32" i="10" s="1"/>
  <c r="AO33" i="10" s="1"/>
  <c r="AO34" i="10" s="1"/>
  <c r="AO35" i="10" s="1"/>
  <c r="AO36" i="10" s="1"/>
  <c r="AO37" i="10" s="1"/>
  <c r="AO38" i="10" s="1"/>
  <c r="AO39" i="10" s="1"/>
  <c r="AO40" i="10" s="1"/>
  <c r="AO41" i="10" s="1"/>
  <c r="AO42" i="10" s="1"/>
  <c r="AO43" i="10" s="1"/>
  <c r="AC12" i="10"/>
  <c r="M34" i="10"/>
  <c r="A35" i="10"/>
  <c r="M27" i="10"/>
  <c r="A28" i="10"/>
  <c r="AW25" i="11"/>
  <c r="U18" i="14"/>
  <c r="AX32" i="14"/>
  <c r="A20" i="14"/>
  <c r="AB26" i="14"/>
  <c r="A33" i="14"/>
  <c r="AB19" i="14"/>
  <c r="A26" i="14"/>
  <c r="AH32" i="14"/>
  <c r="AN32" i="14"/>
  <c r="AT32" i="14"/>
  <c r="AB33" i="14"/>
  <c r="U18" i="9"/>
  <c r="BA107" i="5"/>
  <c r="AU3" i="8" s="1"/>
  <c r="V6" i="5"/>
  <c r="CQ6" i="5" s="1"/>
  <c r="V8" i="5"/>
  <c r="CQ8" i="5" s="1"/>
  <c r="AC33" i="5"/>
  <c r="AC43" i="5"/>
  <c r="AK17" i="12"/>
  <c r="N14" i="7"/>
  <c r="AH40" i="7" s="1"/>
  <c r="BC109" i="5"/>
  <c r="AZ5" i="8" s="1"/>
  <c r="AC11" i="5"/>
  <c r="BC14" i="5"/>
  <c r="BC113" i="5"/>
  <c r="AZ9" i="8" s="1"/>
  <c r="AW43" i="12"/>
  <c r="AK45" i="12"/>
  <c r="AK46" i="12"/>
  <c r="AW6" i="11"/>
  <c r="AW18" i="11"/>
  <c r="N62" i="7"/>
  <c r="AT40" i="7" s="1"/>
  <c r="AW142" i="5" s="1"/>
  <c r="U15" i="5"/>
  <c r="CP15" i="5" s="1"/>
  <c r="AW7" i="11"/>
  <c r="AC30" i="5"/>
  <c r="DC19" i="5"/>
  <c r="AC22" i="5"/>
  <c r="AQ45" i="12"/>
  <c r="AC29" i="5"/>
  <c r="U13" i="5"/>
  <c r="CP13" i="5" s="1"/>
  <c r="AQ46" i="12"/>
  <c r="D5" i="8"/>
  <c r="AH1" i="8" s="1"/>
  <c r="D5" i="9"/>
  <c r="F8" i="10"/>
  <c r="F10" i="10"/>
  <c r="F10" i="9"/>
  <c r="F8" i="8"/>
  <c r="AV1" i="8" s="1"/>
  <c r="F10" i="8"/>
  <c r="F8" i="9"/>
  <c r="D5" i="10"/>
  <c r="AK9" i="11"/>
  <c r="AK37" i="11"/>
  <c r="AK45" i="11"/>
  <c r="AQ19" i="11"/>
  <c r="AK42" i="11"/>
  <c r="AK46" i="11"/>
  <c r="AQ36" i="11"/>
  <c r="AQ44" i="11"/>
  <c r="AQ45" i="11"/>
  <c r="AK12" i="11"/>
  <c r="AK20" i="11"/>
  <c r="AQ46" i="11"/>
  <c r="AK45" i="7"/>
  <c r="AQ39" i="7"/>
  <c r="AQ46" i="7"/>
  <c r="AQ42" i="7"/>
  <c r="AW36" i="7"/>
  <c r="AQ45" i="7"/>
  <c r="AQ29" i="7"/>
  <c r="AW43" i="7"/>
  <c r="AW39" i="7"/>
  <c r="AW35" i="7"/>
  <c r="AW19" i="7"/>
  <c r="AZ105" i="5"/>
  <c r="AK46" i="7"/>
  <c r="U31" i="5"/>
  <c r="CP31" i="5" s="1"/>
  <c r="CX11" i="5" s="1"/>
  <c r="AZ104" i="5"/>
  <c r="BC99" i="5"/>
  <c r="AD15" i="5"/>
  <c r="CR15" i="5" s="1"/>
  <c r="U27" i="5"/>
  <c r="CP27" i="5" s="1"/>
  <c r="CX7" i="5" s="1"/>
  <c r="U35" i="5"/>
  <c r="CP35" i="5" s="1"/>
  <c r="CX15" i="5" s="1"/>
  <c r="V11" i="5"/>
  <c r="CQ11" i="5" s="1"/>
  <c r="AD5" i="5"/>
  <c r="CR5" i="5" s="1"/>
  <c r="AD41" i="5"/>
  <c r="CR41" i="5" s="1"/>
  <c r="CZ21" i="5" s="1"/>
  <c r="AD37" i="5"/>
  <c r="CR37" i="5" s="1"/>
  <c r="CZ17" i="5" s="1"/>
  <c r="AD33" i="5"/>
  <c r="CR33" i="5" s="1"/>
  <c r="CZ13" i="5" s="1"/>
  <c r="AD29" i="5"/>
  <c r="CR29" i="5" s="1"/>
  <c r="CZ9" i="5" s="1"/>
  <c r="AD25" i="5"/>
  <c r="AD21" i="5"/>
  <c r="CR21" i="5" s="1"/>
  <c r="AD17" i="5"/>
  <c r="CR17" i="5" s="1"/>
  <c r="AD12" i="5"/>
  <c r="CR12" i="5" s="1"/>
  <c r="AD8" i="5"/>
  <c r="CR8" i="5" s="1"/>
  <c r="AD44" i="5"/>
  <c r="CR44" i="5" s="1"/>
  <c r="CZ24" i="5" s="1"/>
  <c r="AD40" i="5"/>
  <c r="CR40" i="5" s="1"/>
  <c r="CZ20" i="5" s="1"/>
  <c r="AD36" i="5"/>
  <c r="CR36" i="5" s="1"/>
  <c r="CZ16" i="5" s="1"/>
  <c r="AD32" i="5"/>
  <c r="CR32" i="5" s="1"/>
  <c r="CZ12" i="5" s="1"/>
  <c r="AD28" i="5"/>
  <c r="CR28" i="5" s="1"/>
  <c r="CZ8" i="5" s="1"/>
  <c r="AD24" i="5"/>
  <c r="CR24" i="5" s="1"/>
  <c r="AD20" i="5"/>
  <c r="CR20" i="5" s="1"/>
  <c r="AD16" i="5"/>
  <c r="CR16" i="5" s="1"/>
  <c r="AD11" i="5"/>
  <c r="CR11" i="5" s="1"/>
  <c r="AD7" i="5"/>
  <c r="CR7" i="5" s="1"/>
  <c r="U29" i="5"/>
  <c r="CP29" i="5" s="1"/>
  <c r="CX9" i="5" s="1"/>
  <c r="U28" i="5"/>
  <c r="CP28" i="5" s="1"/>
  <c r="CX8" i="5" s="1"/>
  <c r="AD43" i="5"/>
  <c r="CR43" i="5" s="1"/>
  <c r="CZ23" i="5" s="1"/>
  <c r="AD39" i="5"/>
  <c r="CR39" i="5" s="1"/>
  <c r="CZ19" i="5" s="1"/>
  <c r="AD35" i="5"/>
  <c r="CR35" i="5" s="1"/>
  <c r="CZ15" i="5" s="1"/>
  <c r="AD31" i="5"/>
  <c r="CR31" i="5" s="1"/>
  <c r="CZ11" i="5" s="1"/>
  <c r="AD27" i="5"/>
  <c r="CR27" i="5" s="1"/>
  <c r="CZ7" i="5" s="1"/>
  <c r="AD23" i="5"/>
  <c r="CR23" i="5" s="1"/>
  <c r="AD19" i="5"/>
  <c r="CR19" i="5" s="1"/>
  <c r="AD14" i="5"/>
  <c r="CR14" i="5" s="1"/>
  <c r="AD10" i="5"/>
  <c r="CR10" i="5" s="1"/>
  <c r="AD6" i="5"/>
  <c r="CR6" i="5" s="1"/>
  <c r="U20" i="5"/>
  <c r="CP20" i="5" s="1"/>
  <c r="AD42" i="5"/>
  <c r="AD38" i="5"/>
  <c r="CR38" i="5" s="1"/>
  <c r="CZ18" i="5" s="1"/>
  <c r="AD34" i="5"/>
  <c r="CR34" i="5" s="1"/>
  <c r="CZ14" i="5" s="1"/>
  <c r="AD30" i="5"/>
  <c r="CR30" i="5" s="1"/>
  <c r="CZ10" i="5" s="1"/>
  <c r="AD26" i="5"/>
  <c r="CR26" i="5" s="1"/>
  <c r="CZ6" i="5" s="1"/>
  <c r="AD22" i="5"/>
  <c r="CR22" i="5" s="1"/>
  <c r="AD18" i="5"/>
  <c r="CR18" i="5" s="1"/>
  <c r="AD13" i="5"/>
  <c r="CR13" i="5" s="1"/>
  <c r="AD9" i="5"/>
  <c r="CR9" i="5" s="1"/>
  <c r="BO29" i="5"/>
  <c r="BQ29" i="5"/>
  <c r="BO37" i="5"/>
  <c r="BQ37" i="5"/>
  <c r="BQ13" i="5"/>
  <c r="BO19" i="5"/>
  <c r="AE9" i="5"/>
  <c r="DI9" i="5" s="1"/>
  <c r="AE13" i="5"/>
  <c r="DI13" i="5" s="1"/>
  <c r="AE17" i="5"/>
  <c r="DI17" i="5" s="1"/>
  <c r="AE21" i="5"/>
  <c r="DI21" i="5" s="1"/>
  <c r="AE25" i="5"/>
  <c r="DI25" i="5" s="1"/>
  <c r="AE29" i="5"/>
  <c r="DI29" i="5" s="1"/>
  <c r="AE33" i="5"/>
  <c r="DI33" i="5" s="1"/>
  <c r="AE37" i="5"/>
  <c r="DI37" i="5" s="1"/>
  <c r="AE41" i="5"/>
  <c r="DI41" i="5" s="1"/>
  <c r="AE5" i="5"/>
  <c r="DI5" i="5" s="1"/>
  <c r="AE6" i="5"/>
  <c r="DI6" i="5" s="1"/>
  <c r="AE10" i="5"/>
  <c r="DI10" i="5" s="1"/>
  <c r="AE14" i="5"/>
  <c r="DI14" i="5" s="1"/>
  <c r="AE18" i="5"/>
  <c r="DI18" i="5" s="1"/>
  <c r="AE22" i="5"/>
  <c r="DI22" i="5" s="1"/>
  <c r="AE26" i="5"/>
  <c r="DI26" i="5" s="1"/>
  <c r="AE30" i="5"/>
  <c r="DI30" i="5" s="1"/>
  <c r="AE34" i="5"/>
  <c r="DI34" i="5" s="1"/>
  <c r="AE38" i="5"/>
  <c r="DI38" i="5" s="1"/>
  <c r="AE42" i="5"/>
  <c r="DI42" i="5" s="1"/>
  <c r="AE7" i="5"/>
  <c r="DI7" i="5" s="1"/>
  <c r="AE11" i="5"/>
  <c r="DI11" i="5" s="1"/>
  <c r="AE15" i="5"/>
  <c r="DI15" i="5" s="1"/>
  <c r="AE19" i="5"/>
  <c r="DI19" i="5" s="1"/>
  <c r="AE23" i="5"/>
  <c r="DI23" i="5" s="1"/>
  <c r="AE27" i="5"/>
  <c r="DI27" i="5" s="1"/>
  <c r="AE31" i="5"/>
  <c r="DI31" i="5" s="1"/>
  <c r="AE35" i="5"/>
  <c r="DI35" i="5" s="1"/>
  <c r="AE39" i="5"/>
  <c r="DI39" i="5" s="1"/>
  <c r="AE43" i="5"/>
  <c r="DI43" i="5" s="1"/>
  <c r="AE8" i="5"/>
  <c r="DI8" i="5" s="1"/>
  <c r="AE12" i="5"/>
  <c r="DI12" i="5" s="1"/>
  <c r="AE16" i="5"/>
  <c r="DI16" i="5" s="1"/>
  <c r="AE20" i="5"/>
  <c r="DI20" i="5" s="1"/>
  <c r="AE24" i="5"/>
  <c r="DI24" i="5" s="1"/>
  <c r="AE28" i="5"/>
  <c r="DI28" i="5" s="1"/>
  <c r="AE32" i="5"/>
  <c r="DI32" i="5" s="1"/>
  <c r="AE36" i="5"/>
  <c r="DI36" i="5" s="1"/>
  <c r="AE40" i="5"/>
  <c r="DI40" i="5" s="1"/>
  <c r="AE44" i="5"/>
  <c r="DI44" i="5" s="1"/>
  <c r="BO21" i="5"/>
  <c r="BQ21" i="5"/>
  <c r="BQ45" i="5"/>
  <c r="BP45" i="5"/>
  <c r="AF7" i="5"/>
  <c r="DZ7" i="5" s="1"/>
  <c r="AF9" i="5"/>
  <c r="DZ9" i="5" s="1"/>
  <c r="AF11" i="5"/>
  <c r="DZ11" i="5" s="1"/>
  <c r="AF13" i="5"/>
  <c r="DZ13" i="5" s="1"/>
  <c r="AF15" i="5"/>
  <c r="DZ15" i="5" s="1"/>
  <c r="AF17" i="5"/>
  <c r="DZ17" i="5" s="1"/>
  <c r="AF19" i="5"/>
  <c r="DZ19" i="5" s="1"/>
  <c r="AF21" i="5"/>
  <c r="DZ21" i="5" s="1"/>
  <c r="AF23" i="5"/>
  <c r="DZ23" i="5" s="1"/>
  <c r="AF25" i="5"/>
  <c r="DZ25" i="5" s="1"/>
  <c r="AF27" i="5"/>
  <c r="DZ27" i="5" s="1"/>
  <c r="AF29" i="5"/>
  <c r="DZ29" i="5" s="1"/>
  <c r="AF31" i="5"/>
  <c r="DZ31" i="5" s="1"/>
  <c r="AF33" i="5"/>
  <c r="DZ33" i="5" s="1"/>
  <c r="AF35" i="5"/>
  <c r="DZ35" i="5" s="1"/>
  <c r="AF37" i="5"/>
  <c r="DZ37" i="5" s="1"/>
  <c r="AF39" i="5"/>
  <c r="DZ39" i="5" s="1"/>
  <c r="AF41" i="5"/>
  <c r="DZ41" i="5" s="1"/>
  <c r="AF43" i="5"/>
  <c r="DZ43" i="5" s="1"/>
  <c r="AF10" i="5"/>
  <c r="DZ10" i="5" s="1"/>
  <c r="AF16" i="5"/>
  <c r="DZ16" i="5" s="1"/>
  <c r="AF22" i="5"/>
  <c r="DZ22" i="5" s="1"/>
  <c r="AF28" i="5"/>
  <c r="DZ28" i="5" s="1"/>
  <c r="AF36" i="5"/>
  <c r="DZ36" i="5" s="1"/>
  <c r="AF44" i="5"/>
  <c r="DZ44" i="5" s="1"/>
  <c r="AF8" i="5"/>
  <c r="DZ8" i="5" s="1"/>
  <c r="AF14" i="5"/>
  <c r="DZ14" i="5" s="1"/>
  <c r="AF20" i="5"/>
  <c r="DZ20" i="5" s="1"/>
  <c r="AF24" i="5"/>
  <c r="DZ24" i="5" s="1"/>
  <c r="AF32" i="5"/>
  <c r="DZ32" i="5" s="1"/>
  <c r="AF38" i="5"/>
  <c r="DZ38" i="5" s="1"/>
  <c r="AF42" i="5"/>
  <c r="DZ42" i="5" s="1"/>
  <c r="AF5" i="5"/>
  <c r="DZ5" i="5" s="1"/>
  <c r="AF6" i="5"/>
  <c r="DZ6" i="5" s="1"/>
  <c r="AF12" i="5"/>
  <c r="DZ12" i="5" s="1"/>
  <c r="AF18" i="5"/>
  <c r="DZ18" i="5" s="1"/>
  <c r="AF26" i="5"/>
  <c r="DZ26" i="5" s="1"/>
  <c r="AF30" i="5"/>
  <c r="DZ30" i="5" s="1"/>
  <c r="AF34" i="5"/>
  <c r="DZ34" i="5" s="1"/>
  <c r="AF40" i="5"/>
  <c r="DZ40" i="5" s="1"/>
  <c r="DC40" i="5"/>
  <c r="DK20" i="5" s="1"/>
  <c r="U8" i="5"/>
  <c r="CP8" i="5" s="1"/>
  <c r="AN5" i="5"/>
  <c r="F8" i="15" s="1"/>
  <c r="Q8" i="15" s="1"/>
  <c r="U7" i="5"/>
  <c r="CP7" i="5" s="1"/>
  <c r="DB9" i="5"/>
  <c r="AN10" i="5"/>
  <c r="F13" i="15" s="1"/>
  <c r="Q13" i="15" s="1"/>
  <c r="AC12" i="5"/>
  <c r="AN16" i="5"/>
  <c r="F19" i="15" s="1"/>
  <c r="Q19" i="15" s="1"/>
  <c r="DB16" i="5"/>
  <c r="U17" i="5"/>
  <c r="CP17" i="5" s="1"/>
  <c r="AC21" i="5"/>
  <c r="DC23" i="5"/>
  <c r="DC27" i="5"/>
  <c r="DK7" i="5" s="1"/>
  <c r="BA29" i="5"/>
  <c r="AC32" i="5"/>
  <c r="CL32" i="5"/>
  <c r="CT12" i="5" s="1"/>
  <c r="DB33" i="5"/>
  <c r="DJ13" i="5" s="1"/>
  <c r="CK36" i="5"/>
  <c r="CS16" i="5" s="1"/>
  <c r="AC37" i="5"/>
  <c r="DB37" i="5"/>
  <c r="DJ17" i="5" s="1"/>
  <c r="DB41" i="5"/>
  <c r="DJ21" i="5" s="1"/>
  <c r="DC43" i="5"/>
  <c r="DK23" i="5" s="1"/>
  <c r="BA48" i="5"/>
  <c r="BC106" i="5"/>
  <c r="BI112" i="5"/>
  <c r="AZ114" i="5"/>
  <c r="CB5" i="5"/>
  <c r="CC46" i="5"/>
  <c r="S8" i="5"/>
  <c r="AQ8" i="5" s="1"/>
  <c r="U10" i="5"/>
  <c r="CP10" i="5" s="1"/>
  <c r="U11" i="5"/>
  <c r="CP11" i="5" s="1"/>
  <c r="DC12" i="5"/>
  <c r="U18" i="5"/>
  <c r="CP18" i="5" s="1"/>
  <c r="U19" i="5"/>
  <c r="CP19" i="5" s="1"/>
  <c r="U21" i="5"/>
  <c r="CP21" i="5" s="1"/>
  <c r="DS33" i="5"/>
  <c r="EA13" i="5" s="1"/>
  <c r="CL35" i="5"/>
  <c r="CT15" i="5" s="1"/>
  <c r="BC42" i="5"/>
  <c r="AU109" i="5"/>
  <c r="V10" i="5" s="1"/>
  <c r="CQ10" i="5" s="1"/>
  <c r="BQ41" i="5"/>
  <c r="BQ33" i="5"/>
  <c r="BQ25" i="5"/>
  <c r="BQ17" i="5"/>
  <c r="U6" i="5"/>
  <c r="CP6" i="5" s="1"/>
  <c r="AZ5" i="5"/>
  <c r="DS6" i="5"/>
  <c r="AC7" i="5"/>
  <c r="U9" i="5"/>
  <c r="CP9" i="5" s="1"/>
  <c r="U16" i="5"/>
  <c r="CP16" i="5" s="1"/>
  <c r="AC17" i="5"/>
  <c r="U23" i="5"/>
  <c r="CP23" i="5" s="1"/>
  <c r="DB24" i="5"/>
  <c r="DC32" i="5"/>
  <c r="DK12" i="5" s="1"/>
  <c r="DS36" i="5"/>
  <c r="EA16" i="5" s="1"/>
  <c r="CK37" i="5"/>
  <c r="CS17" i="5" s="1"/>
  <c r="AC38" i="5"/>
  <c r="DT39" i="5"/>
  <c r="EB19" i="5" s="1"/>
  <c r="CL43" i="5"/>
  <c r="CT23" i="5" s="1"/>
  <c r="AC44" i="5"/>
  <c r="AZ101" i="5"/>
  <c r="Y7" i="5"/>
  <c r="DH7" i="5" s="1"/>
  <c r="Y11" i="5"/>
  <c r="DH11" i="5" s="1"/>
  <c r="Y19" i="5"/>
  <c r="DH19" i="5" s="1"/>
  <c r="Y8" i="5"/>
  <c r="DH8" i="5" s="1"/>
  <c r="Y12" i="5"/>
  <c r="DH12" i="5" s="1"/>
  <c r="Y16" i="5"/>
  <c r="DH16" i="5" s="1"/>
  <c r="Y9" i="5"/>
  <c r="DH9" i="5" s="1"/>
  <c r="Y13" i="5"/>
  <c r="DH13" i="5" s="1"/>
  <c r="Y5" i="5"/>
  <c r="DH5" i="5" s="1"/>
  <c r="Y6" i="5"/>
  <c r="DH6" i="5" s="1"/>
  <c r="Y10" i="5"/>
  <c r="DH10" i="5" s="1"/>
  <c r="Y14" i="5"/>
  <c r="DH14" i="5" s="1"/>
  <c r="Y18" i="5"/>
  <c r="DH18" i="5" s="1"/>
  <c r="DS20" i="5"/>
  <c r="DT22" i="5"/>
  <c r="CL22" i="5"/>
  <c r="AN39" i="5"/>
  <c r="CM39" i="5" s="1"/>
  <c r="AC39" i="5"/>
  <c r="CL14" i="5"/>
  <c r="V15" i="5"/>
  <c r="CQ15" i="5" s="1"/>
  <c r="CL18" i="5"/>
  <c r="DT18" i="5"/>
  <c r="CK20" i="5"/>
  <c r="DB20" i="5"/>
  <c r="DC22" i="5"/>
  <c r="AN25" i="5"/>
  <c r="AC25" i="5"/>
  <c r="CL26" i="5"/>
  <c r="CT6" i="5" s="1"/>
  <c r="DS28" i="5"/>
  <c r="EA8" i="5" s="1"/>
  <c r="DB28" i="5"/>
  <c r="DJ8" i="5" s="1"/>
  <c r="CK28" i="5"/>
  <c r="CS8" i="5" s="1"/>
  <c r="AN31" i="5"/>
  <c r="AC31" i="5"/>
  <c r="CL36" i="5"/>
  <c r="CT16" i="5" s="1"/>
  <c r="DB40" i="5"/>
  <c r="DJ20" i="5" s="1"/>
  <c r="DS40" i="5"/>
  <c r="EA20" i="5" s="1"/>
  <c r="CK40" i="5"/>
  <c r="CS20" i="5" s="1"/>
  <c r="BC100" i="5"/>
  <c r="AZ100" i="5"/>
  <c r="BC127" i="5"/>
  <c r="AZ23" i="8" s="1"/>
  <c r="AP25" i="5"/>
  <c r="E28" i="15" s="1"/>
  <c r="V5" i="5"/>
  <c r="CQ5" i="5" s="1"/>
  <c r="CK6" i="5"/>
  <c r="DB6" i="5"/>
  <c r="V9" i="5"/>
  <c r="CQ9" i="5" s="1"/>
  <c r="CK9" i="5"/>
  <c r="DS9" i="5"/>
  <c r="V20" i="11"/>
  <c r="W16" i="11"/>
  <c r="W7" i="5"/>
  <c r="DF7" i="5" s="1"/>
  <c r="AC5" i="5"/>
  <c r="T8" i="5"/>
  <c r="CO8" i="5" s="1"/>
  <c r="AC10" i="5"/>
  <c r="DT11" i="5"/>
  <c r="V13" i="5"/>
  <c r="CQ13" i="5" s="1"/>
  <c r="U14" i="5"/>
  <c r="CP14" i="5" s="1"/>
  <c r="AC16" i="5"/>
  <c r="AP18" i="5"/>
  <c r="E21" i="15" s="1"/>
  <c r="V19" i="5"/>
  <c r="CQ19" i="5" s="1"/>
  <c r="CK19" i="5"/>
  <c r="DS19" i="5"/>
  <c r="AN23" i="5"/>
  <c r="F26" i="15" s="1"/>
  <c r="Q26" i="15" s="1"/>
  <c r="AC23" i="5"/>
  <c r="AN26" i="5"/>
  <c r="AC26" i="5"/>
  <c r="DB27" i="5"/>
  <c r="DJ7" i="5" s="1"/>
  <c r="AN42" i="5"/>
  <c r="CM42" i="5" s="1"/>
  <c r="AC42" i="5"/>
  <c r="U43" i="5"/>
  <c r="CP43" i="5" s="1"/>
  <c r="CX23" i="5" s="1"/>
  <c r="BC86" i="5"/>
  <c r="DT44" i="5"/>
  <c r="EB24" i="5" s="1"/>
  <c r="CL44" i="5"/>
  <c r="CT24" i="5" s="1"/>
  <c r="BC103" i="5"/>
  <c r="AZ103" i="5"/>
  <c r="AZ121" i="5"/>
  <c r="BQ105" i="5"/>
  <c r="BN105" i="5"/>
  <c r="BO105" i="5"/>
  <c r="BP105" i="5"/>
  <c r="BQ101" i="5"/>
  <c r="BN101" i="5"/>
  <c r="BO101" i="5"/>
  <c r="BP101" i="5"/>
  <c r="BQ97" i="5"/>
  <c r="BN97" i="5"/>
  <c r="BO97" i="5"/>
  <c r="BP97" i="5"/>
  <c r="BQ93" i="5"/>
  <c r="BN93" i="5"/>
  <c r="BO93" i="5"/>
  <c r="BP93" i="5"/>
  <c r="BQ89" i="5"/>
  <c r="BN89" i="5"/>
  <c r="BO89" i="5"/>
  <c r="BP89" i="5"/>
  <c r="BQ85" i="5"/>
  <c r="BO85" i="5"/>
  <c r="BQ81" i="5"/>
  <c r="BO81" i="5"/>
  <c r="BQ77" i="5"/>
  <c r="BO77" i="5"/>
  <c r="BQ73" i="5"/>
  <c r="BQ69" i="5"/>
  <c r="BO69" i="5"/>
  <c r="BQ65" i="5"/>
  <c r="BO65" i="5"/>
  <c r="BQ61" i="5"/>
  <c r="BO61" i="5"/>
  <c r="BQ57" i="5"/>
  <c r="CC106" i="5"/>
  <c r="CD106" i="5"/>
  <c r="CE106" i="5"/>
  <c r="CC102" i="5"/>
  <c r="CD102" i="5"/>
  <c r="CE102" i="5"/>
  <c r="CC98" i="5"/>
  <c r="CD98" i="5"/>
  <c r="CE98" i="5"/>
  <c r="CC94" i="5"/>
  <c r="CD94" i="5"/>
  <c r="CE94" i="5"/>
  <c r="CD90" i="5"/>
  <c r="CE90" i="5"/>
  <c r="CB90" i="5"/>
  <c r="CC90" i="5"/>
  <c r="CE86" i="5"/>
  <c r="CB86" i="5"/>
  <c r="CC86" i="5"/>
  <c r="CE82" i="5"/>
  <c r="CB82" i="5"/>
  <c r="CE78" i="5"/>
  <c r="CB78" i="5"/>
  <c r="CC78" i="5"/>
  <c r="CE74" i="5"/>
  <c r="CB74" i="5"/>
  <c r="CC74" i="5"/>
  <c r="CE70" i="5"/>
  <c r="CB70" i="5"/>
  <c r="CC70" i="5"/>
  <c r="CE66" i="5"/>
  <c r="CB66" i="5"/>
  <c r="CE62" i="5"/>
  <c r="CB62" i="5"/>
  <c r="CC62" i="5"/>
  <c r="CE58" i="5"/>
  <c r="CB58" i="5"/>
  <c r="CC58" i="5"/>
  <c r="CE54" i="5"/>
  <c r="AL11" i="10" s="1"/>
  <c r="CB54" i="5"/>
  <c r="CC54" i="5"/>
  <c r="AG11" i="10" s="1"/>
  <c r="CE50" i="5"/>
  <c r="AL7" i="10" s="1"/>
  <c r="CB50" i="5"/>
  <c r="AZ107" i="5"/>
  <c r="CC144" i="5"/>
  <c r="AZ41" i="10" s="1"/>
  <c r="CE144" i="5"/>
  <c r="BJ41" i="10" s="1"/>
  <c r="CC140" i="5"/>
  <c r="CE140" i="5"/>
  <c r="CB140" i="5"/>
  <c r="CE136" i="5"/>
  <c r="BJ33" i="10" s="1"/>
  <c r="CB136" i="5"/>
  <c r="CC136" i="5"/>
  <c r="CE132" i="5"/>
  <c r="BJ29" i="10" s="1"/>
  <c r="CB132" i="5"/>
  <c r="CC132" i="5"/>
  <c r="CC128" i="5"/>
  <c r="CE128" i="5"/>
  <c r="BJ25" i="10" s="1"/>
  <c r="CB128" i="5"/>
  <c r="CC124" i="5"/>
  <c r="CE124" i="5"/>
  <c r="CB124" i="5"/>
  <c r="CC120" i="5"/>
  <c r="AZ17" i="10" s="1"/>
  <c r="CE120" i="5"/>
  <c r="CB120" i="5"/>
  <c r="CC116" i="5"/>
  <c r="AZ13" i="10" s="1"/>
  <c r="CE116" i="5"/>
  <c r="BJ13" i="10" s="1"/>
  <c r="CB116" i="5"/>
  <c r="CC112" i="5"/>
  <c r="CE112" i="5"/>
  <c r="BJ9" i="10" s="1"/>
  <c r="CB112" i="5"/>
  <c r="CC108" i="5"/>
  <c r="AZ5" i="10" s="1"/>
  <c r="CE108" i="5"/>
  <c r="BJ5" i="10" s="1"/>
  <c r="CB108" i="5"/>
  <c r="BO143" i="5"/>
  <c r="BQ143" i="5"/>
  <c r="BO139" i="5"/>
  <c r="BQ139" i="5"/>
  <c r="BO135" i="5"/>
  <c r="BQ135" i="5"/>
  <c r="BO131" i="5"/>
  <c r="BQ131" i="5"/>
  <c r="BO127" i="5"/>
  <c r="BQ127" i="5"/>
  <c r="BO123" i="5"/>
  <c r="BQ123" i="5"/>
  <c r="BO119" i="5"/>
  <c r="BQ119" i="5"/>
  <c r="BO115" i="5"/>
  <c r="BQ115" i="5"/>
  <c r="BO73" i="5"/>
  <c r="CB106" i="5"/>
  <c r="CC82" i="5"/>
  <c r="CB144" i="5"/>
  <c r="CK27" i="5"/>
  <c r="CS7" i="5" s="1"/>
  <c r="AZ8" i="5"/>
  <c r="U12" i="5"/>
  <c r="CP12" i="5" s="1"/>
  <c r="X6" i="5"/>
  <c r="DG6" i="5" s="1"/>
  <c r="X10" i="5"/>
  <c r="DG10" i="5" s="1"/>
  <c r="X14" i="5"/>
  <c r="DG14" i="5" s="1"/>
  <c r="X18" i="5"/>
  <c r="DG18" i="5" s="1"/>
  <c r="X22" i="5"/>
  <c r="DG22" i="5" s="1"/>
  <c r="X26" i="5"/>
  <c r="DG26" i="5" s="1"/>
  <c r="DO6" i="5" s="1"/>
  <c r="X30" i="5"/>
  <c r="DG30" i="5" s="1"/>
  <c r="DO10" i="5" s="1"/>
  <c r="X34" i="5"/>
  <c r="DG34" i="5" s="1"/>
  <c r="DO14" i="5" s="1"/>
  <c r="X38" i="5"/>
  <c r="DG38" i="5" s="1"/>
  <c r="X42" i="5"/>
  <c r="DG42" i="5" s="1"/>
  <c r="DO22" i="5" s="1"/>
  <c r="X7" i="5"/>
  <c r="DG7" i="5" s="1"/>
  <c r="X11" i="5"/>
  <c r="DG11" i="5" s="1"/>
  <c r="X15" i="5"/>
  <c r="DG15" i="5" s="1"/>
  <c r="X19" i="5"/>
  <c r="DG19" i="5" s="1"/>
  <c r="X23" i="5"/>
  <c r="DG23" i="5" s="1"/>
  <c r="X27" i="5"/>
  <c r="DG27" i="5" s="1"/>
  <c r="X31" i="5"/>
  <c r="DG31" i="5" s="1"/>
  <c r="DO11" i="5" s="1"/>
  <c r="X35" i="5"/>
  <c r="DG35" i="5" s="1"/>
  <c r="X39" i="5"/>
  <c r="DG39" i="5" s="1"/>
  <c r="DO19" i="5" s="1"/>
  <c r="X43" i="5"/>
  <c r="DG43" i="5" s="1"/>
  <c r="DO23" i="5" s="1"/>
  <c r="X8" i="5"/>
  <c r="DG8" i="5" s="1"/>
  <c r="X12" i="5"/>
  <c r="DG12" i="5" s="1"/>
  <c r="X16" i="5"/>
  <c r="DG16" i="5" s="1"/>
  <c r="X20" i="5"/>
  <c r="DG20" i="5" s="1"/>
  <c r="X24" i="5"/>
  <c r="DG24" i="5" s="1"/>
  <c r="X28" i="5"/>
  <c r="DG28" i="5" s="1"/>
  <c r="X32" i="5"/>
  <c r="DG32" i="5" s="1"/>
  <c r="X36" i="5"/>
  <c r="DG36" i="5" s="1"/>
  <c r="DO16" i="5" s="1"/>
  <c r="X40" i="5"/>
  <c r="DG40" i="5" s="1"/>
  <c r="X44" i="5"/>
  <c r="DG44" i="5" s="1"/>
  <c r="X5" i="5"/>
  <c r="DG5" i="5" s="1"/>
  <c r="X9" i="5"/>
  <c r="DG9" i="5" s="1"/>
  <c r="X13" i="5"/>
  <c r="DG13" i="5" s="1"/>
  <c r="X17" i="5"/>
  <c r="DG17" i="5" s="1"/>
  <c r="X21" i="5"/>
  <c r="DG21" i="5" s="1"/>
  <c r="X25" i="5"/>
  <c r="DG25" i="5" s="1"/>
  <c r="DO5" i="5" s="1"/>
  <c r="X29" i="5"/>
  <c r="DG29" i="5" s="1"/>
  <c r="DO9" i="5" s="1"/>
  <c r="X33" i="5"/>
  <c r="DG33" i="5" s="1"/>
  <c r="X37" i="5"/>
  <c r="DG37" i="5" s="1"/>
  <c r="X41" i="5"/>
  <c r="DG41" i="5" s="1"/>
  <c r="DS5" i="5"/>
  <c r="CK5" i="5"/>
  <c r="DB5" i="5"/>
  <c r="CL5" i="5"/>
  <c r="DT5" i="5"/>
  <c r="T6" i="5"/>
  <c r="CO6" i="5" s="1"/>
  <c r="AC6" i="5"/>
  <c r="V7" i="5"/>
  <c r="CQ7" i="5" s="1"/>
  <c r="AN8" i="5"/>
  <c r="CM8" i="5" s="1"/>
  <c r="DT8" i="5"/>
  <c r="AC9" i="5"/>
  <c r="CL11" i="5"/>
  <c r="CL12" i="5"/>
  <c r="V17" i="5"/>
  <c r="CQ17" i="5" s="1"/>
  <c r="CL19" i="5"/>
  <c r="DT26" i="5"/>
  <c r="EB6" i="5" s="1"/>
  <c r="AN34" i="5"/>
  <c r="F37" i="15" s="1"/>
  <c r="Q37" i="15" s="1"/>
  <c r="AC34" i="5"/>
  <c r="DC36" i="5"/>
  <c r="DK16" i="5" s="1"/>
  <c r="CL39" i="5"/>
  <c r="CT19" i="5" s="1"/>
  <c r="AZ122" i="5"/>
  <c r="BQ46" i="5"/>
  <c r="BN46" i="5"/>
  <c r="BO46" i="5"/>
  <c r="BO42" i="5"/>
  <c r="BQ42" i="5"/>
  <c r="BO38" i="5"/>
  <c r="BQ38" i="5"/>
  <c r="BO34" i="5"/>
  <c r="BQ34" i="5"/>
  <c r="BO30" i="5"/>
  <c r="BQ30" i="5"/>
  <c r="BO26" i="5"/>
  <c r="BQ26" i="5"/>
  <c r="BO22" i="5"/>
  <c r="BQ22" i="5"/>
  <c r="BO18" i="5"/>
  <c r="BQ18" i="5"/>
  <c r="BO14" i="5"/>
  <c r="BQ14" i="5"/>
  <c r="CD45" i="5"/>
  <c r="CE45" i="5"/>
  <c r="CB45" i="5"/>
  <c r="CE41" i="5"/>
  <c r="CB41" i="5"/>
  <c r="CE37" i="5"/>
  <c r="CB37" i="5"/>
  <c r="CE33" i="5"/>
  <c r="CB33" i="5"/>
  <c r="CE29" i="5"/>
  <c r="CB29" i="5"/>
  <c r="CE25" i="5"/>
  <c r="CB25" i="5"/>
  <c r="CE21" i="5"/>
  <c r="CB21" i="5"/>
  <c r="CE17" i="5"/>
  <c r="CB17" i="5"/>
  <c r="CE13" i="5"/>
  <c r="W27" i="10" s="1"/>
  <c r="CB13" i="5"/>
  <c r="CE9" i="5"/>
  <c r="CB9" i="5"/>
  <c r="CC9" i="5"/>
  <c r="BA47" i="5"/>
  <c r="U36" i="5"/>
  <c r="CP36" i="5" s="1"/>
  <c r="CX16" i="5" s="1"/>
  <c r="U24" i="5"/>
  <c r="CP24" i="5" s="1"/>
  <c r="U22" i="5"/>
  <c r="CP22" i="5" s="1"/>
  <c r="AZ47" i="5"/>
  <c r="U26" i="5"/>
  <c r="CP26" i="5" s="1"/>
  <c r="CX6" i="5" s="1"/>
  <c r="U25" i="5"/>
  <c r="CP25" i="5" s="1"/>
  <c r="CX5" i="5" s="1"/>
  <c r="CB102" i="5"/>
  <c r="CC66" i="5"/>
  <c r="AN22" i="5"/>
  <c r="F25" i="15" s="1"/>
  <c r="Q25" i="15" s="1"/>
  <c r="CK23" i="5"/>
  <c r="DS23" i="5"/>
  <c r="DS24" i="5"/>
  <c r="AC28" i="5"/>
  <c r="AN30" i="5"/>
  <c r="F33" i="15" s="1"/>
  <c r="Q33" i="15" s="1"/>
  <c r="DC31" i="5"/>
  <c r="DK11" i="5" s="1"/>
  <c r="AC36" i="5"/>
  <c r="BC82" i="5"/>
  <c r="CL40" i="5"/>
  <c r="CT20" i="5" s="1"/>
  <c r="DS41" i="5"/>
  <c r="EA21" i="5" s="1"/>
  <c r="DS44" i="5"/>
  <c r="EA24" i="5" s="1"/>
  <c r="AU110" i="5"/>
  <c r="V12" i="5" s="1"/>
  <c r="CQ12" i="5" s="1"/>
  <c r="CH111" i="5"/>
  <c r="CH113" i="5" s="1"/>
  <c r="CH115" i="5" s="1"/>
  <c r="CE8" i="5"/>
  <c r="CB8" i="5"/>
  <c r="CC8" i="5"/>
  <c r="BQ104" i="5"/>
  <c r="BN104" i="5"/>
  <c r="BO104" i="5"/>
  <c r="BQ100" i="5"/>
  <c r="BN100" i="5"/>
  <c r="BO100" i="5"/>
  <c r="BQ96" i="5"/>
  <c r="BN96" i="5"/>
  <c r="BO96" i="5"/>
  <c r="BQ92" i="5"/>
  <c r="BN92" i="5"/>
  <c r="BO92" i="5"/>
  <c r="BQ88" i="5"/>
  <c r="BN88" i="5"/>
  <c r="BO88" i="5"/>
  <c r="BO84" i="5"/>
  <c r="BQ84" i="5"/>
  <c r="BO80" i="5"/>
  <c r="BQ80" i="5"/>
  <c r="BO76" i="5"/>
  <c r="BQ76" i="5"/>
  <c r="BO72" i="5"/>
  <c r="BQ72" i="5"/>
  <c r="BO68" i="5"/>
  <c r="BQ68" i="5"/>
  <c r="BO64" i="5"/>
  <c r="BQ64" i="5"/>
  <c r="BO60" i="5"/>
  <c r="BQ60" i="5"/>
  <c r="BO56" i="5"/>
  <c r="BQ56" i="5"/>
  <c r="CC105" i="5"/>
  <c r="CD105" i="5"/>
  <c r="CE105" i="5"/>
  <c r="CC101" i="5"/>
  <c r="CD101" i="5"/>
  <c r="CE101" i="5"/>
  <c r="CC97" i="5"/>
  <c r="CD97" i="5"/>
  <c r="CE97" i="5"/>
  <c r="CC93" i="5"/>
  <c r="CD93" i="5"/>
  <c r="CE93" i="5"/>
  <c r="CD89" i="5"/>
  <c r="CE89" i="5"/>
  <c r="CB89" i="5"/>
  <c r="CC89" i="5"/>
  <c r="CE85" i="5"/>
  <c r="CB85" i="5"/>
  <c r="CC85" i="5"/>
  <c r="CE81" i="5"/>
  <c r="CB81" i="5"/>
  <c r="CC81" i="5"/>
  <c r="CE77" i="5"/>
  <c r="CB77" i="5"/>
  <c r="CC77" i="5"/>
  <c r="CE73" i="5"/>
  <c r="CB73" i="5"/>
  <c r="CC73" i="5"/>
  <c r="CE69" i="5"/>
  <c r="CB69" i="5"/>
  <c r="CC69" i="5"/>
  <c r="CE65" i="5"/>
  <c r="CB65" i="5"/>
  <c r="CC65" i="5"/>
  <c r="CE61" i="5"/>
  <c r="CB61" i="5"/>
  <c r="CC61" i="5"/>
  <c r="CE57" i="5"/>
  <c r="CB57" i="5"/>
  <c r="CC57" i="5"/>
  <c r="CE53" i="5"/>
  <c r="AL10" i="10" s="1"/>
  <c r="CB53" i="5"/>
  <c r="CC53" i="5"/>
  <c r="AG10" i="10" s="1"/>
  <c r="CE49" i="5"/>
  <c r="AL6" i="10" s="1"/>
  <c r="CB49" i="5"/>
  <c r="CC49" i="5"/>
  <c r="AG6" i="10" s="1"/>
  <c r="AB7" i="5"/>
  <c r="DY7" i="5" s="1"/>
  <c r="AB11" i="5"/>
  <c r="DY11" i="5" s="1"/>
  <c r="AB15" i="5"/>
  <c r="DY15" i="5" s="1"/>
  <c r="AB19" i="5"/>
  <c r="DY19" i="5" s="1"/>
  <c r="AB5" i="5"/>
  <c r="DY5" i="5" s="1"/>
  <c r="AB6" i="5"/>
  <c r="DY6" i="5" s="1"/>
  <c r="AB10" i="5"/>
  <c r="DY10" i="5" s="1"/>
  <c r="AB9" i="5"/>
  <c r="DY9" i="5" s="1"/>
  <c r="AB13" i="5"/>
  <c r="DY13" i="5" s="1"/>
  <c r="AB17" i="5"/>
  <c r="DY17" i="5" s="1"/>
  <c r="AB8" i="5"/>
  <c r="DY8" i="5" s="1"/>
  <c r="CC107" i="5"/>
  <c r="AZ4" i="10" s="1"/>
  <c r="CB107" i="5"/>
  <c r="CE107" i="5"/>
  <c r="BJ4" i="10" s="1"/>
  <c r="CC143" i="5"/>
  <c r="AZ40" i="10" s="1"/>
  <c r="CE143" i="5"/>
  <c r="BJ40" i="10" s="1"/>
  <c r="CB143" i="5"/>
  <c r="CC139" i="5"/>
  <c r="AZ36" i="10" s="1"/>
  <c r="CE139" i="5"/>
  <c r="BJ36" i="10" s="1"/>
  <c r="CB139" i="5"/>
  <c r="CE135" i="5"/>
  <c r="BJ32" i="10" s="1"/>
  <c r="CB135" i="5"/>
  <c r="CC135" i="5"/>
  <c r="AZ32" i="10" s="1"/>
  <c r="CD135" i="5"/>
  <c r="BI32" i="10" s="1"/>
  <c r="CE131" i="5"/>
  <c r="BJ28" i="10" s="1"/>
  <c r="CB131" i="5"/>
  <c r="CC131" i="5"/>
  <c r="AZ28" i="10" s="1"/>
  <c r="CC127" i="5"/>
  <c r="AZ24" i="10" s="1"/>
  <c r="CE127" i="5"/>
  <c r="BJ24" i="10" s="1"/>
  <c r="CB127" i="5"/>
  <c r="CC123" i="5"/>
  <c r="AZ20" i="10" s="1"/>
  <c r="CE123" i="5"/>
  <c r="BJ20" i="10" s="1"/>
  <c r="CB123" i="5"/>
  <c r="CC119" i="5"/>
  <c r="AZ16" i="10" s="1"/>
  <c r="CE119" i="5"/>
  <c r="BJ16" i="10" s="1"/>
  <c r="CB119" i="5"/>
  <c r="CC115" i="5"/>
  <c r="AZ12" i="10" s="1"/>
  <c r="CE115" i="5"/>
  <c r="BJ12" i="10" s="1"/>
  <c r="CB115" i="5"/>
  <c r="CC111" i="5"/>
  <c r="AZ8" i="10" s="1"/>
  <c r="CE111" i="5"/>
  <c r="BJ8" i="10" s="1"/>
  <c r="CB111" i="5"/>
  <c r="BQ146" i="5"/>
  <c r="BO146" i="5"/>
  <c r="BQ142" i="5"/>
  <c r="BO142" i="5"/>
  <c r="BQ138" i="5"/>
  <c r="BO138" i="5"/>
  <c r="BQ134" i="5"/>
  <c r="BO134" i="5"/>
  <c r="BQ130" i="5"/>
  <c r="BO130" i="5"/>
  <c r="BQ126" i="5"/>
  <c r="BO126" i="5"/>
  <c r="BQ122" i="5"/>
  <c r="BO122" i="5"/>
  <c r="BQ118" i="5"/>
  <c r="BO118" i="5"/>
  <c r="BQ114" i="5"/>
  <c r="BO114" i="5"/>
  <c r="BO45" i="5"/>
  <c r="BO44" i="5"/>
  <c r="BO40" i="5"/>
  <c r="BO36" i="5"/>
  <c r="BO32" i="5"/>
  <c r="BO28" i="5"/>
  <c r="BO24" i="5"/>
  <c r="BO20" i="5"/>
  <c r="BO16" i="5"/>
  <c r="BO12" i="5"/>
  <c r="CE5" i="5"/>
  <c r="W18" i="10" s="1"/>
  <c r="CB46" i="5"/>
  <c r="CB44" i="5"/>
  <c r="CB43" i="5"/>
  <c r="CB42" i="5"/>
  <c r="CB40" i="5"/>
  <c r="CB39" i="5"/>
  <c r="CB38" i="5"/>
  <c r="CB36" i="5"/>
  <c r="CB35" i="5"/>
  <c r="CB34" i="5"/>
  <c r="CB32" i="5"/>
  <c r="CB31" i="5"/>
  <c r="CB30" i="5"/>
  <c r="CB28" i="5"/>
  <c r="CB27" i="5"/>
  <c r="CB26" i="5"/>
  <c r="CB24" i="5"/>
  <c r="CB23" i="5"/>
  <c r="CB22" i="5"/>
  <c r="CB20" i="5"/>
  <c r="CB19" i="5"/>
  <c r="CB18" i="5"/>
  <c r="CB16" i="5"/>
  <c r="CB15" i="5"/>
  <c r="CB14" i="5"/>
  <c r="CB12" i="5"/>
  <c r="CB11" i="5"/>
  <c r="CB10" i="5"/>
  <c r="CB105" i="5"/>
  <c r="CB101" i="5"/>
  <c r="CB97" i="5"/>
  <c r="CB93" i="5"/>
  <c r="AN21" i="5"/>
  <c r="F24" i="15" s="1"/>
  <c r="Q24" i="15" s="1"/>
  <c r="CL23" i="5"/>
  <c r="AC27" i="5"/>
  <c r="AN29" i="5"/>
  <c r="AC40" i="5"/>
  <c r="BI114" i="5"/>
  <c r="Y20" i="5" s="1"/>
  <c r="DH20" i="5" s="1"/>
  <c r="T5" i="5"/>
  <c r="CO5" i="5" s="1"/>
  <c r="BC5" i="5"/>
  <c r="CE7" i="5"/>
  <c r="CB7" i="5"/>
  <c r="CC7" i="5"/>
  <c r="AA6" i="5"/>
  <c r="DX6" i="5" s="1"/>
  <c r="AA10" i="5"/>
  <c r="DX10" i="5" s="1"/>
  <c r="AA14" i="5"/>
  <c r="DX14" i="5" s="1"/>
  <c r="AA18" i="5"/>
  <c r="DX18" i="5" s="1"/>
  <c r="AA22" i="5"/>
  <c r="DX22" i="5" s="1"/>
  <c r="AA26" i="5"/>
  <c r="DX26" i="5" s="1"/>
  <c r="EF6" i="5" s="1"/>
  <c r="AA30" i="5"/>
  <c r="DX30" i="5" s="1"/>
  <c r="EF10" i="5" s="1"/>
  <c r="AA34" i="5"/>
  <c r="DX34" i="5" s="1"/>
  <c r="EF14" i="5" s="1"/>
  <c r="AA38" i="5"/>
  <c r="DX38" i="5" s="1"/>
  <c r="EF18" i="5" s="1"/>
  <c r="AA42" i="5"/>
  <c r="DX42" i="5" s="1"/>
  <c r="EF22" i="5" s="1"/>
  <c r="AA9" i="5"/>
  <c r="DX9" i="5" s="1"/>
  <c r="AA13" i="5"/>
  <c r="DX13" i="5" s="1"/>
  <c r="AA17" i="5"/>
  <c r="DX17" i="5" s="1"/>
  <c r="AA21" i="5"/>
  <c r="DX21" i="5" s="1"/>
  <c r="AA25" i="5"/>
  <c r="DX25" i="5" s="1"/>
  <c r="EF5" i="5" s="1"/>
  <c r="AA29" i="5"/>
  <c r="DX29" i="5" s="1"/>
  <c r="EF9" i="5" s="1"/>
  <c r="AA33" i="5"/>
  <c r="DX33" i="5" s="1"/>
  <c r="EF13" i="5" s="1"/>
  <c r="AA37" i="5"/>
  <c r="DX37" i="5" s="1"/>
  <c r="EF17" i="5" s="1"/>
  <c r="AA41" i="5"/>
  <c r="DX41" i="5" s="1"/>
  <c r="EF21" i="5" s="1"/>
  <c r="AA5" i="5"/>
  <c r="DX5" i="5" s="1"/>
  <c r="AA8" i="5"/>
  <c r="DX8" i="5" s="1"/>
  <c r="AA12" i="5"/>
  <c r="DX12" i="5" s="1"/>
  <c r="AA16" i="5"/>
  <c r="DX16" i="5" s="1"/>
  <c r="AA20" i="5"/>
  <c r="DX20" i="5" s="1"/>
  <c r="AA24" i="5"/>
  <c r="DX24" i="5" s="1"/>
  <c r="AA28" i="5"/>
  <c r="DX28" i="5" s="1"/>
  <c r="EF8" i="5" s="1"/>
  <c r="AA32" i="5"/>
  <c r="DX32" i="5" s="1"/>
  <c r="EF12" i="5" s="1"/>
  <c r="AA36" i="5"/>
  <c r="DX36" i="5" s="1"/>
  <c r="EF16" i="5" s="1"/>
  <c r="AA40" i="5"/>
  <c r="DX40" i="5" s="1"/>
  <c r="EF20" i="5" s="1"/>
  <c r="AA44" i="5"/>
  <c r="DX44" i="5" s="1"/>
  <c r="EF24" i="5" s="1"/>
  <c r="AA7" i="5"/>
  <c r="DX7" i="5" s="1"/>
  <c r="AA11" i="5"/>
  <c r="DX11" i="5" s="1"/>
  <c r="AA15" i="5"/>
  <c r="DX15" i="5" s="1"/>
  <c r="AA19" i="5"/>
  <c r="DX19" i="5" s="1"/>
  <c r="AA23" i="5"/>
  <c r="DX23" i="5" s="1"/>
  <c r="AA27" i="5"/>
  <c r="DX27" i="5" s="1"/>
  <c r="EF7" i="5" s="1"/>
  <c r="AA31" i="5"/>
  <c r="DX31" i="5" s="1"/>
  <c r="EF11" i="5" s="1"/>
  <c r="AA35" i="5"/>
  <c r="DX35" i="5" s="1"/>
  <c r="EF15" i="5" s="1"/>
  <c r="AA39" i="5"/>
  <c r="DX39" i="5" s="1"/>
  <c r="EF19" i="5" s="1"/>
  <c r="AA43" i="5"/>
  <c r="DX43" i="5" s="1"/>
  <c r="EF23" i="5" s="1"/>
  <c r="CE47" i="5"/>
  <c r="AL4" i="10" s="1"/>
  <c r="CC47" i="5"/>
  <c r="AG4" i="10" s="1"/>
  <c r="CB47" i="5"/>
  <c r="BQ103" i="5"/>
  <c r="BN103" i="5"/>
  <c r="BO103" i="5"/>
  <c r="BQ99" i="5"/>
  <c r="BN99" i="5"/>
  <c r="BO99" i="5"/>
  <c r="BQ95" i="5"/>
  <c r="BN95" i="5"/>
  <c r="BO95" i="5"/>
  <c r="BQ91" i="5"/>
  <c r="BN91" i="5"/>
  <c r="BO91" i="5"/>
  <c r="BQ87" i="5"/>
  <c r="BN87" i="5"/>
  <c r="BO87" i="5"/>
  <c r="BO83" i="5"/>
  <c r="BO79" i="5"/>
  <c r="BO75" i="5"/>
  <c r="BO71" i="5"/>
  <c r="BO67" i="5"/>
  <c r="BO63" i="5"/>
  <c r="BO59" i="5"/>
  <c r="BO55" i="5"/>
  <c r="CC104" i="5"/>
  <c r="CD104" i="5"/>
  <c r="CE104" i="5"/>
  <c r="CC100" i="5"/>
  <c r="CD100" i="5"/>
  <c r="CE100" i="5"/>
  <c r="CC96" i="5"/>
  <c r="CD96" i="5"/>
  <c r="CE96" i="5"/>
  <c r="CD92" i="5"/>
  <c r="CB92" i="5"/>
  <c r="CC92" i="5"/>
  <c r="CE92" i="5"/>
  <c r="CD88" i="5"/>
  <c r="CE88" i="5"/>
  <c r="CB88" i="5"/>
  <c r="CC88" i="5"/>
  <c r="CE84" i="5"/>
  <c r="CB84" i="5"/>
  <c r="CC84" i="5"/>
  <c r="CE80" i="5"/>
  <c r="CB80" i="5"/>
  <c r="CC80" i="5"/>
  <c r="CE76" i="5"/>
  <c r="CB76" i="5"/>
  <c r="CC76" i="5"/>
  <c r="CE72" i="5"/>
  <c r="CB72" i="5"/>
  <c r="CC72" i="5"/>
  <c r="CE68" i="5"/>
  <c r="CB68" i="5"/>
  <c r="CC68" i="5"/>
  <c r="CE64" i="5"/>
  <c r="CB64" i="5"/>
  <c r="CC64" i="5"/>
  <c r="CE60" i="5"/>
  <c r="CB60" i="5"/>
  <c r="CC60" i="5"/>
  <c r="CE56" i="5"/>
  <c r="CB56" i="5"/>
  <c r="CC56" i="5"/>
  <c r="CE52" i="5"/>
  <c r="AL9" i="10" s="1"/>
  <c r="CB52" i="5"/>
  <c r="CC52" i="5"/>
  <c r="AG9" i="10" s="1"/>
  <c r="CE48" i="5"/>
  <c r="AL5" i="10" s="1"/>
  <c r="CB48" i="5"/>
  <c r="CC48" i="5"/>
  <c r="AG5" i="10" s="1"/>
  <c r="CC146" i="5"/>
  <c r="AZ43" i="10" s="1"/>
  <c r="CE146" i="5"/>
  <c r="BJ43" i="10" s="1"/>
  <c r="CB146" i="5"/>
  <c r="CC142" i="5"/>
  <c r="AZ39" i="10" s="1"/>
  <c r="CE142" i="5"/>
  <c r="BJ39" i="10" s="1"/>
  <c r="CB142" i="5"/>
  <c r="CC138" i="5"/>
  <c r="AZ35" i="10" s="1"/>
  <c r="CE138" i="5"/>
  <c r="BJ35" i="10" s="1"/>
  <c r="CB138" i="5"/>
  <c r="CE134" i="5"/>
  <c r="BJ31" i="10" s="1"/>
  <c r="CB134" i="5"/>
  <c r="CC134" i="5"/>
  <c r="AZ31" i="10" s="1"/>
  <c r="CE130" i="5"/>
  <c r="BJ27" i="10" s="1"/>
  <c r="CB130" i="5"/>
  <c r="CC130" i="5"/>
  <c r="AZ27" i="10" s="1"/>
  <c r="CC126" i="5"/>
  <c r="AZ23" i="10" s="1"/>
  <c r="CE126" i="5"/>
  <c r="BJ23" i="10" s="1"/>
  <c r="CB126" i="5"/>
  <c r="CC122" i="5"/>
  <c r="AZ19" i="10" s="1"/>
  <c r="CE122" i="5"/>
  <c r="BJ19" i="10" s="1"/>
  <c r="CB122" i="5"/>
  <c r="CC118" i="5"/>
  <c r="AZ15" i="10" s="1"/>
  <c r="CE118" i="5"/>
  <c r="BJ15" i="10" s="1"/>
  <c r="CB118" i="5"/>
  <c r="CC114" i="5"/>
  <c r="AZ11" i="10" s="1"/>
  <c r="CE114" i="5"/>
  <c r="BJ11" i="10" s="1"/>
  <c r="CB114" i="5"/>
  <c r="CC110" i="5"/>
  <c r="AZ7" i="10" s="1"/>
  <c r="CE110" i="5"/>
  <c r="BJ7" i="10" s="1"/>
  <c r="CB110" i="5"/>
  <c r="BQ145" i="5"/>
  <c r="BQ141" i="5"/>
  <c r="BO141" i="5"/>
  <c r="BQ137" i="5"/>
  <c r="BO137" i="5"/>
  <c r="BQ133" i="5"/>
  <c r="BO133" i="5"/>
  <c r="BQ129" i="5"/>
  <c r="BQ125" i="5"/>
  <c r="BO125" i="5"/>
  <c r="BQ121" i="5"/>
  <c r="BO121" i="5"/>
  <c r="BQ117" i="5"/>
  <c r="BO117" i="5"/>
  <c r="BQ113" i="5"/>
  <c r="BN45" i="5"/>
  <c r="BQ43" i="5"/>
  <c r="BQ39" i="5"/>
  <c r="BQ35" i="5"/>
  <c r="BQ31" i="5"/>
  <c r="BQ27" i="5"/>
  <c r="BQ23" i="5"/>
  <c r="BQ19" i="5"/>
  <c r="BQ15" i="5"/>
  <c r="CE46" i="5"/>
  <c r="CE44" i="5"/>
  <c r="CE43" i="5"/>
  <c r="CE42" i="5"/>
  <c r="CE40" i="5"/>
  <c r="CE39" i="5"/>
  <c r="CE38" i="5"/>
  <c r="CE36" i="5"/>
  <c r="CE35" i="5"/>
  <c r="CE34" i="5"/>
  <c r="CE32" i="5"/>
  <c r="CE31" i="5"/>
  <c r="CE30" i="5"/>
  <c r="CE28" i="5"/>
  <c r="CE27" i="5"/>
  <c r="CE26" i="5"/>
  <c r="CE24" i="5"/>
  <c r="CE23" i="5"/>
  <c r="CE22" i="5"/>
  <c r="CE20" i="5"/>
  <c r="CE19" i="5"/>
  <c r="W34" i="10" s="1"/>
  <c r="CE18" i="5"/>
  <c r="CE16" i="5"/>
  <c r="CE15" i="5"/>
  <c r="CE14" i="5"/>
  <c r="CE12" i="5"/>
  <c r="W26" i="10" s="1"/>
  <c r="CE11" i="5"/>
  <c r="CE10" i="5"/>
  <c r="BQ75" i="5"/>
  <c r="BQ59" i="5"/>
  <c r="CB104" i="5"/>
  <c r="CB100" i="5"/>
  <c r="CB96" i="5"/>
  <c r="AN43" i="5"/>
  <c r="DU43" i="5" s="1"/>
  <c r="EC23" i="5" s="1"/>
  <c r="AZ68" i="5"/>
  <c r="AZ76" i="5"/>
  <c r="Z9" i="5"/>
  <c r="DW9" i="5" s="1"/>
  <c r="Z13" i="5"/>
  <c r="DW13" i="5" s="1"/>
  <c r="Z17" i="5"/>
  <c r="DW17" i="5" s="1"/>
  <c r="Z21" i="5"/>
  <c r="DW21" i="5" s="1"/>
  <c r="Z25" i="5"/>
  <c r="DW25" i="5" s="1"/>
  <c r="EE5" i="5" s="1"/>
  <c r="Z29" i="5"/>
  <c r="DW29" i="5" s="1"/>
  <c r="EE9" i="5" s="1"/>
  <c r="Z33" i="5"/>
  <c r="DW33" i="5" s="1"/>
  <c r="EE13" i="5" s="1"/>
  <c r="Z37" i="5"/>
  <c r="DW37" i="5" s="1"/>
  <c r="EE17" i="5" s="1"/>
  <c r="Z41" i="5"/>
  <c r="DW41" i="5" s="1"/>
  <c r="EE21" i="5" s="1"/>
  <c r="Z8" i="5"/>
  <c r="DW8" i="5" s="1"/>
  <c r="Z12" i="5"/>
  <c r="DW12" i="5" s="1"/>
  <c r="Z16" i="5"/>
  <c r="DW16" i="5" s="1"/>
  <c r="Z20" i="5"/>
  <c r="DW20" i="5" s="1"/>
  <c r="Z24" i="5"/>
  <c r="DW24" i="5" s="1"/>
  <c r="Z28" i="5"/>
  <c r="DW28" i="5" s="1"/>
  <c r="EE8" i="5" s="1"/>
  <c r="Z32" i="5"/>
  <c r="DW32" i="5" s="1"/>
  <c r="EE12" i="5" s="1"/>
  <c r="Z36" i="5"/>
  <c r="DW36" i="5" s="1"/>
  <c r="EE16" i="5" s="1"/>
  <c r="Z40" i="5"/>
  <c r="DW40" i="5" s="1"/>
  <c r="EE20" i="5" s="1"/>
  <c r="Z44" i="5"/>
  <c r="DW44" i="5" s="1"/>
  <c r="EE24" i="5" s="1"/>
  <c r="Z7" i="5"/>
  <c r="DW7" i="5" s="1"/>
  <c r="Z11" i="5"/>
  <c r="DW11" i="5" s="1"/>
  <c r="Z15" i="5"/>
  <c r="DW15" i="5" s="1"/>
  <c r="Z19" i="5"/>
  <c r="DW19" i="5" s="1"/>
  <c r="Z23" i="5"/>
  <c r="DW23" i="5" s="1"/>
  <c r="Z27" i="5"/>
  <c r="DW27" i="5" s="1"/>
  <c r="EE7" i="5" s="1"/>
  <c r="Z31" i="5"/>
  <c r="DW31" i="5" s="1"/>
  <c r="EE11" i="5" s="1"/>
  <c r="Z35" i="5"/>
  <c r="DW35" i="5" s="1"/>
  <c r="EE15" i="5" s="1"/>
  <c r="Z39" i="5"/>
  <c r="DW39" i="5" s="1"/>
  <c r="EE19" i="5" s="1"/>
  <c r="Z43" i="5"/>
  <c r="DW43" i="5" s="1"/>
  <c r="EE23" i="5" s="1"/>
  <c r="Z5" i="5"/>
  <c r="DW5" i="5" s="1"/>
  <c r="Z6" i="5"/>
  <c r="DW6" i="5" s="1"/>
  <c r="Z10" i="5"/>
  <c r="DW10" i="5" s="1"/>
  <c r="Z14" i="5"/>
  <c r="DW14" i="5" s="1"/>
  <c r="Z18" i="5"/>
  <c r="DW18" i="5" s="1"/>
  <c r="Z22" i="5"/>
  <c r="DW22" i="5" s="1"/>
  <c r="Z26" i="5"/>
  <c r="DW26" i="5" s="1"/>
  <c r="EE6" i="5" s="1"/>
  <c r="Z30" i="5"/>
  <c r="DW30" i="5" s="1"/>
  <c r="EE10" i="5" s="1"/>
  <c r="Z34" i="5"/>
  <c r="DW34" i="5" s="1"/>
  <c r="EE14" i="5" s="1"/>
  <c r="Z38" i="5"/>
  <c r="DW38" i="5" s="1"/>
  <c r="EE18" i="5" s="1"/>
  <c r="Z42" i="5"/>
  <c r="DW42" i="5" s="1"/>
  <c r="EE22" i="5" s="1"/>
  <c r="CE6" i="5"/>
  <c r="CB6" i="5"/>
  <c r="CC6" i="5"/>
  <c r="BQ106" i="5"/>
  <c r="BN106" i="5"/>
  <c r="BO106" i="5"/>
  <c r="BQ102" i="5"/>
  <c r="BN102" i="5"/>
  <c r="BO102" i="5"/>
  <c r="BQ98" i="5"/>
  <c r="BN98" i="5"/>
  <c r="BO98" i="5"/>
  <c r="BQ94" i="5"/>
  <c r="BN94" i="5"/>
  <c r="BO94" i="5"/>
  <c r="BQ90" i="5"/>
  <c r="BN90" i="5"/>
  <c r="BO90" i="5"/>
  <c r="BQ86" i="5"/>
  <c r="BO86" i="5"/>
  <c r="BQ82" i="5"/>
  <c r="BO82" i="5"/>
  <c r="BQ78" i="5"/>
  <c r="BO78" i="5"/>
  <c r="BQ74" i="5"/>
  <c r="BO74" i="5"/>
  <c r="BQ70" i="5"/>
  <c r="BO70" i="5"/>
  <c r="BQ66" i="5"/>
  <c r="BO66" i="5"/>
  <c r="BQ62" i="5"/>
  <c r="BO62" i="5"/>
  <c r="BQ58" i="5"/>
  <c r="BO58" i="5"/>
  <c r="BQ54" i="5"/>
  <c r="BO54" i="5"/>
  <c r="CC103" i="5"/>
  <c r="CD103" i="5"/>
  <c r="CE103" i="5"/>
  <c r="CC99" i="5"/>
  <c r="CD99" i="5"/>
  <c r="CE99" i="5"/>
  <c r="CC95" i="5"/>
  <c r="CD95" i="5"/>
  <c r="CE95" i="5"/>
  <c r="CD91" i="5"/>
  <c r="CE91" i="5"/>
  <c r="CB91" i="5"/>
  <c r="CC91" i="5"/>
  <c r="CD87" i="5"/>
  <c r="CE87" i="5"/>
  <c r="CB87" i="5"/>
  <c r="CC87" i="5"/>
  <c r="CE83" i="5"/>
  <c r="CB83" i="5"/>
  <c r="CC83" i="5"/>
  <c r="CE79" i="5"/>
  <c r="CB79" i="5"/>
  <c r="CC79" i="5"/>
  <c r="CE75" i="5"/>
  <c r="CB75" i="5"/>
  <c r="CC75" i="5"/>
  <c r="CE71" i="5"/>
  <c r="CB71" i="5"/>
  <c r="CC71" i="5"/>
  <c r="CE67" i="5"/>
  <c r="CB67" i="5"/>
  <c r="CC67" i="5"/>
  <c r="CE63" i="5"/>
  <c r="CB63" i="5"/>
  <c r="CC63" i="5"/>
  <c r="CE59" i="5"/>
  <c r="CB59" i="5"/>
  <c r="CC59" i="5"/>
  <c r="CE55" i="5"/>
  <c r="AL12" i="10" s="1"/>
  <c r="CB55" i="5"/>
  <c r="CC55" i="5"/>
  <c r="AG12" i="10" s="1"/>
  <c r="CE51" i="5"/>
  <c r="AL8" i="10" s="1"/>
  <c r="CB51" i="5"/>
  <c r="CC51" i="5"/>
  <c r="AG8" i="10" s="1"/>
  <c r="CC145" i="5"/>
  <c r="AZ42" i="10" s="1"/>
  <c r="CE145" i="5"/>
  <c r="BJ42" i="10" s="1"/>
  <c r="CB145" i="5"/>
  <c r="CC141" i="5"/>
  <c r="AZ38" i="10" s="1"/>
  <c r="CE141" i="5"/>
  <c r="BJ38" i="10" s="1"/>
  <c r="CB141" i="5"/>
  <c r="CB137" i="5"/>
  <c r="CC137" i="5"/>
  <c r="AZ34" i="10" s="1"/>
  <c r="CD137" i="5"/>
  <c r="BI34" i="10" s="1"/>
  <c r="CE137" i="5"/>
  <c r="BJ34" i="10" s="1"/>
  <c r="CE133" i="5"/>
  <c r="BJ30" i="10" s="1"/>
  <c r="CB133" i="5"/>
  <c r="CC133" i="5"/>
  <c r="AZ30" i="10" s="1"/>
  <c r="CE129" i="5"/>
  <c r="BJ26" i="10" s="1"/>
  <c r="CB129" i="5"/>
  <c r="CC129" i="5"/>
  <c r="AZ26" i="10" s="1"/>
  <c r="CC125" i="5"/>
  <c r="AZ22" i="10" s="1"/>
  <c r="CE125" i="5"/>
  <c r="BJ22" i="10" s="1"/>
  <c r="CB125" i="5"/>
  <c r="CC121" i="5"/>
  <c r="AZ18" i="10" s="1"/>
  <c r="CE121" i="5"/>
  <c r="BJ18" i="10" s="1"/>
  <c r="CB121" i="5"/>
  <c r="CC117" i="5"/>
  <c r="AZ14" i="10" s="1"/>
  <c r="CE117" i="5"/>
  <c r="BJ14" i="10" s="1"/>
  <c r="CB117" i="5"/>
  <c r="CC113" i="5"/>
  <c r="AZ10" i="10" s="1"/>
  <c r="CE113" i="5"/>
  <c r="BJ10" i="10" s="1"/>
  <c r="CB113" i="5"/>
  <c r="CC109" i="5"/>
  <c r="AZ6" i="10" s="1"/>
  <c r="CE109" i="5"/>
  <c r="BJ6" i="10" s="1"/>
  <c r="CB109" i="5"/>
  <c r="BO144" i="5"/>
  <c r="BQ144" i="5"/>
  <c r="BO140" i="5"/>
  <c r="BQ140" i="5"/>
  <c r="BO136" i="5"/>
  <c r="BQ136" i="5"/>
  <c r="BO132" i="5"/>
  <c r="BQ132" i="5"/>
  <c r="BO128" i="5"/>
  <c r="BQ128" i="5"/>
  <c r="BO124" i="5"/>
  <c r="BQ124" i="5"/>
  <c r="BO120" i="5"/>
  <c r="BQ120" i="5"/>
  <c r="BO116" i="5"/>
  <c r="BQ116" i="5"/>
  <c r="CC5" i="5"/>
  <c r="M18" i="10" s="1"/>
  <c r="BQ79" i="5"/>
  <c r="BQ63" i="5"/>
  <c r="CB103" i="5"/>
  <c r="CB99" i="5"/>
  <c r="CB95" i="5"/>
  <c r="BO113" i="5"/>
  <c r="W34" i="5"/>
  <c r="DF34" i="5" s="1"/>
  <c r="DN14" i="5" s="1"/>
  <c r="W22" i="5"/>
  <c r="DF22" i="5" s="1"/>
  <c r="W5" i="5"/>
  <c r="DF5" i="5" s="1"/>
  <c r="W41" i="5"/>
  <c r="DF41" i="5" s="1"/>
  <c r="DN21" i="5" s="1"/>
  <c r="W37" i="5"/>
  <c r="DF37" i="5" s="1"/>
  <c r="DN17" i="5" s="1"/>
  <c r="W33" i="5"/>
  <c r="DF33" i="5" s="1"/>
  <c r="DN13" i="5" s="1"/>
  <c r="W29" i="5"/>
  <c r="DF29" i="5" s="1"/>
  <c r="DN9" i="5" s="1"/>
  <c r="W25" i="5"/>
  <c r="DF25" i="5" s="1"/>
  <c r="DN5" i="5" s="1"/>
  <c r="W21" i="5"/>
  <c r="DF21" i="5" s="1"/>
  <c r="W17" i="5"/>
  <c r="DF17" i="5" s="1"/>
  <c r="W13" i="5"/>
  <c r="DF13" i="5" s="1"/>
  <c r="W9" i="5"/>
  <c r="DF9" i="5" s="1"/>
  <c r="W38" i="5"/>
  <c r="DF38" i="5" s="1"/>
  <c r="DN18" i="5" s="1"/>
  <c r="W30" i="5"/>
  <c r="DF30" i="5" s="1"/>
  <c r="DN10" i="5" s="1"/>
  <c r="W18" i="5"/>
  <c r="DF18" i="5" s="1"/>
  <c r="W10" i="5"/>
  <c r="DF10" i="5" s="1"/>
  <c r="W6" i="5"/>
  <c r="DF6" i="5" s="1"/>
  <c r="W44" i="5"/>
  <c r="DF44" i="5" s="1"/>
  <c r="DN24" i="5" s="1"/>
  <c r="W40" i="5"/>
  <c r="DF40" i="5" s="1"/>
  <c r="DN20" i="5" s="1"/>
  <c r="W36" i="5"/>
  <c r="DF36" i="5" s="1"/>
  <c r="DN16" i="5" s="1"/>
  <c r="W32" i="5"/>
  <c r="DF32" i="5" s="1"/>
  <c r="DN12" i="5" s="1"/>
  <c r="W28" i="5"/>
  <c r="DF28" i="5" s="1"/>
  <c r="DN8" i="5" s="1"/>
  <c r="W24" i="5"/>
  <c r="DF24" i="5" s="1"/>
  <c r="W20" i="5"/>
  <c r="DF20" i="5" s="1"/>
  <c r="W16" i="5"/>
  <c r="DF16" i="5" s="1"/>
  <c r="W12" i="5"/>
  <c r="DF12" i="5" s="1"/>
  <c r="W8" i="5"/>
  <c r="DF8" i="5" s="1"/>
  <c r="W42" i="5"/>
  <c r="DF42" i="5" s="1"/>
  <c r="DN22" i="5" s="1"/>
  <c r="W26" i="5"/>
  <c r="DF26" i="5" s="1"/>
  <c r="DN6" i="5" s="1"/>
  <c r="W14" i="5"/>
  <c r="DF14" i="5" s="1"/>
  <c r="W43" i="5"/>
  <c r="DF43" i="5" s="1"/>
  <c r="DN23" i="5" s="1"/>
  <c r="W39" i="5"/>
  <c r="DF39" i="5" s="1"/>
  <c r="DN19" i="5" s="1"/>
  <c r="W35" i="5"/>
  <c r="DF35" i="5" s="1"/>
  <c r="DN15" i="5" s="1"/>
  <c r="W31" i="5"/>
  <c r="DF31" i="5" s="1"/>
  <c r="DN11" i="5" s="1"/>
  <c r="W27" i="5"/>
  <c r="DF27" i="5" s="1"/>
  <c r="DN7" i="5" s="1"/>
  <c r="W23" i="5"/>
  <c r="DF23" i="5" s="1"/>
  <c r="W19" i="5"/>
  <c r="DF19" i="5" s="1"/>
  <c r="W15" i="5"/>
  <c r="DF15" i="5" s="1"/>
  <c r="W11" i="5"/>
  <c r="DF11" i="5" s="1"/>
  <c r="BO112" i="5"/>
  <c r="BQ112" i="5"/>
  <c r="BO111" i="5"/>
  <c r="BQ111" i="5"/>
  <c r="BO110" i="5"/>
  <c r="BQ110" i="5"/>
  <c r="BO109" i="5"/>
  <c r="BQ109" i="5"/>
  <c r="BO108" i="5"/>
  <c r="BQ108" i="5"/>
  <c r="BN108" i="5"/>
  <c r="BN109" i="5"/>
  <c r="BN110" i="5"/>
  <c r="BN111" i="5"/>
  <c r="BN112" i="5"/>
  <c r="BN113" i="5"/>
  <c r="BN114" i="5"/>
  <c r="BN115" i="5"/>
  <c r="BN116" i="5"/>
  <c r="BN117" i="5"/>
  <c r="BN118" i="5"/>
  <c r="BN119" i="5"/>
  <c r="BN120" i="5"/>
  <c r="BN121" i="5"/>
  <c r="BN122" i="5"/>
  <c r="BN123" i="5"/>
  <c r="BN124" i="5"/>
  <c r="BN125" i="5"/>
  <c r="BN126" i="5"/>
  <c r="BN127" i="5"/>
  <c r="BN128" i="5"/>
  <c r="BN129" i="5"/>
  <c r="BN130" i="5"/>
  <c r="BN131" i="5"/>
  <c r="BN132" i="5"/>
  <c r="BN133" i="5"/>
  <c r="BN134" i="5"/>
  <c r="BN135" i="5"/>
  <c r="BN136" i="5"/>
  <c r="BN137" i="5"/>
  <c r="BN138" i="5"/>
  <c r="BN139" i="5"/>
  <c r="BN140" i="5"/>
  <c r="BN141" i="5"/>
  <c r="BN142" i="5"/>
  <c r="BN143" i="5"/>
  <c r="BN144" i="5"/>
  <c r="BN145" i="5"/>
  <c r="BN146" i="5"/>
  <c r="BQ107" i="5"/>
  <c r="BO107" i="5"/>
  <c r="BN107" i="5"/>
  <c r="BO53" i="5"/>
  <c r="BQ53" i="5"/>
  <c r="BO52" i="5"/>
  <c r="BQ52" i="5"/>
  <c r="BO51" i="5"/>
  <c r="BQ51" i="5"/>
  <c r="BO50" i="5"/>
  <c r="BQ50" i="5"/>
  <c r="BO49" i="5"/>
  <c r="BQ49" i="5"/>
  <c r="BO48" i="5"/>
  <c r="BQ48" i="5"/>
  <c r="BN48" i="5"/>
  <c r="BN49" i="5"/>
  <c r="BN50" i="5"/>
  <c r="BN51" i="5"/>
  <c r="BN52" i="5"/>
  <c r="BN53" i="5"/>
  <c r="BN54" i="5"/>
  <c r="BN55" i="5"/>
  <c r="BN56" i="5"/>
  <c r="BN57" i="5"/>
  <c r="BN58" i="5"/>
  <c r="BN59" i="5"/>
  <c r="BN60" i="5"/>
  <c r="BN61" i="5"/>
  <c r="BN62" i="5"/>
  <c r="BN63" i="5"/>
  <c r="BN64" i="5"/>
  <c r="BN65" i="5"/>
  <c r="BN66" i="5"/>
  <c r="BN67" i="5"/>
  <c r="BN68" i="5"/>
  <c r="BN69" i="5"/>
  <c r="BN70" i="5"/>
  <c r="BN71" i="5"/>
  <c r="BN72" i="5"/>
  <c r="BN73" i="5"/>
  <c r="BN74" i="5"/>
  <c r="BN75" i="5"/>
  <c r="BN76" i="5"/>
  <c r="BN77" i="5"/>
  <c r="BN78" i="5"/>
  <c r="BN79" i="5"/>
  <c r="BN80" i="5"/>
  <c r="BN81" i="5"/>
  <c r="BN82" i="5"/>
  <c r="BN83" i="5"/>
  <c r="BN84" i="5"/>
  <c r="BN85" i="5"/>
  <c r="BN86" i="5"/>
  <c r="BQ47" i="5"/>
  <c r="BO47" i="5"/>
  <c r="BN47" i="5"/>
  <c r="BO11" i="5"/>
  <c r="BQ11" i="5"/>
  <c r="BO10" i="5"/>
  <c r="BQ10" i="5"/>
  <c r="AX18" i="14" s="1"/>
  <c r="BO9" i="5"/>
  <c r="BQ9" i="5"/>
  <c r="BO8" i="5"/>
  <c r="BQ8" i="5"/>
  <c r="BO7" i="5"/>
  <c r="BQ7" i="5"/>
  <c r="BO6" i="5"/>
  <c r="M19" i="14" s="1"/>
  <c r="BQ6" i="5"/>
  <c r="W19" i="14" s="1"/>
  <c r="BN6" i="5"/>
  <c r="BN7" i="5"/>
  <c r="BN8" i="5"/>
  <c r="BN9" i="5"/>
  <c r="BN10" i="5"/>
  <c r="BN11" i="5"/>
  <c r="BN12" i="5"/>
  <c r="BN13" i="5"/>
  <c r="BN14" i="5"/>
  <c r="BN15" i="5"/>
  <c r="BN16" i="5"/>
  <c r="BN17" i="5"/>
  <c r="BN18" i="5"/>
  <c r="BN19" i="5"/>
  <c r="BN20" i="5"/>
  <c r="BN21" i="5"/>
  <c r="BN22" i="5"/>
  <c r="BN23" i="5"/>
  <c r="BN24" i="5"/>
  <c r="BN25" i="5"/>
  <c r="BN26" i="5"/>
  <c r="BN27" i="5"/>
  <c r="BN28" i="5"/>
  <c r="BN29" i="5"/>
  <c r="BN30" i="5"/>
  <c r="BN31" i="5"/>
  <c r="BN32" i="5"/>
  <c r="BN33" i="5"/>
  <c r="BN34" i="5"/>
  <c r="BN35" i="5"/>
  <c r="BN36" i="5"/>
  <c r="BN37" i="5"/>
  <c r="BN38" i="5"/>
  <c r="BN39" i="5"/>
  <c r="BN40" i="5"/>
  <c r="BN41" i="5"/>
  <c r="BN42" i="5"/>
  <c r="BN43" i="5"/>
  <c r="BN44" i="5"/>
  <c r="BQ5" i="5"/>
  <c r="W18" i="9" s="1"/>
  <c r="BO5" i="5"/>
  <c r="M18" i="9" s="1"/>
  <c r="BN5" i="5"/>
  <c r="DU5" i="5"/>
  <c r="AN6" i="5"/>
  <c r="F9" i="15" s="1"/>
  <c r="Q9" i="15" s="1"/>
  <c r="AZ6" i="5"/>
  <c r="S7" i="5"/>
  <c r="CD108" i="5" s="1"/>
  <c r="BI5" i="10" s="1"/>
  <c r="BC7" i="5"/>
  <c r="W20" i="1" s="1"/>
  <c r="T9" i="5"/>
  <c r="CO9" i="5" s="1"/>
  <c r="DT9" i="5"/>
  <c r="DC9" i="5"/>
  <c r="CL9" i="5"/>
  <c r="BA9" i="5"/>
  <c r="M22" i="1" s="1"/>
  <c r="DT10" i="5"/>
  <c r="DC10" i="5"/>
  <c r="CL10" i="5"/>
  <c r="BC10" i="5"/>
  <c r="DS11" i="5"/>
  <c r="DB11" i="5"/>
  <c r="CK11" i="5"/>
  <c r="AZ11" i="5"/>
  <c r="BA6" i="5"/>
  <c r="M19" i="1" s="1"/>
  <c r="CL6" i="5"/>
  <c r="DC6" i="5"/>
  <c r="T7" i="5"/>
  <c r="CO7" i="5" s="1"/>
  <c r="AN7" i="5"/>
  <c r="E48" i="7" s="1"/>
  <c r="AZ7" i="5"/>
  <c r="CK7" i="5"/>
  <c r="DB7" i="5"/>
  <c r="BC8" i="5"/>
  <c r="W21" i="1" s="1"/>
  <c r="AN9" i="5"/>
  <c r="S10" i="5"/>
  <c r="S44" i="5"/>
  <c r="BP44" i="5" s="1"/>
  <c r="S40" i="5"/>
  <c r="BP40" i="5" s="1"/>
  <c r="S36" i="5"/>
  <c r="CD36" i="5" s="1"/>
  <c r="S32" i="5"/>
  <c r="BP32" i="5" s="1"/>
  <c r="S43" i="5"/>
  <c r="BP43" i="5" s="1"/>
  <c r="S39" i="5"/>
  <c r="CD81" i="5" s="1"/>
  <c r="S35" i="5"/>
  <c r="BP77" i="5" s="1"/>
  <c r="S31" i="5"/>
  <c r="CD31" i="5" s="1"/>
  <c r="S27" i="5"/>
  <c r="BP27" i="5" s="1"/>
  <c r="S23" i="5"/>
  <c r="BP23" i="5" s="1"/>
  <c r="S19" i="5"/>
  <c r="BP10" i="5" s="1"/>
  <c r="S26" i="5"/>
  <c r="CD26" i="5" s="1"/>
  <c r="S22" i="5"/>
  <c r="BP22" i="5" s="1"/>
  <c r="S18" i="5"/>
  <c r="BP70" i="5" s="1"/>
  <c r="S33" i="5"/>
  <c r="BP65" i="5" s="1"/>
  <c r="S13" i="5"/>
  <c r="CD13" i="5" s="1"/>
  <c r="V27" i="10" s="1"/>
  <c r="S29" i="5"/>
  <c r="S16" i="5"/>
  <c r="BP16" i="5" s="1"/>
  <c r="S37" i="5"/>
  <c r="BP139" i="5" s="1"/>
  <c r="S15" i="5"/>
  <c r="CD15" i="5" s="1"/>
  <c r="S34" i="5"/>
  <c r="CD136" i="5" s="1"/>
  <c r="BI33" i="10" s="1"/>
  <c r="S30" i="5"/>
  <c r="BP62" i="5" s="1"/>
  <c r="S21" i="5"/>
  <c r="CD73" i="5" s="1"/>
  <c r="S20" i="5"/>
  <c r="BP20" i="5" s="1"/>
  <c r="S14" i="5"/>
  <c r="CD111" i="5" s="1"/>
  <c r="BI8" i="10" s="1"/>
  <c r="S12" i="5"/>
  <c r="CD12" i="5" s="1"/>
  <c r="V26" i="10" s="1"/>
  <c r="S11" i="5"/>
  <c r="CD47" i="5"/>
  <c r="AK4" i="10" s="1"/>
  <c r="BA7" i="5"/>
  <c r="M20" i="1" s="1"/>
  <c r="CL7" i="5"/>
  <c r="DC7" i="5"/>
  <c r="CK8" i="5"/>
  <c r="DB8" i="5"/>
  <c r="AZ9" i="5"/>
  <c r="AP10" i="5"/>
  <c r="E13" i="15" s="1"/>
  <c r="AN11" i="5"/>
  <c r="F14" i="15" s="1"/>
  <c r="Q14" i="15" s="1"/>
  <c r="T43" i="5"/>
  <c r="CO43" i="5" s="1"/>
  <c r="CW23" i="5" s="1"/>
  <c r="T39" i="5"/>
  <c r="CO39" i="5" s="1"/>
  <c r="CW19" i="5" s="1"/>
  <c r="T35" i="5"/>
  <c r="CO35" i="5" s="1"/>
  <c r="CW15" i="5" s="1"/>
  <c r="T31" i="5"/>
  <c r="CO31" i="5" s="1"/>
  <c r="CW11" i="5" s="1"/>
  <c r="T42" i="5"/>
  <c r="CO42" i="5" s="1"/>
  <c r="CW22" i="5" s="1"/>
  <c r="T38" i="5"/>
  <c r="CO38" i="5" s="1"/>
  <c r="CW18" i="5" s="1"/>
  <c r="T34" i="5"/>
  <c r="CO34" i="5" s="1"/>
  <c r="CW14" i="5" s="1"/>
  <c r="T30" i="5"/>
  <c r="CO30" i="5" s="1"/>
  <c r="CW10" i="5" s="1"/>
  <c r="CR42" i="5"/>
  <c r="CZ22" i="5" s="1"/>
  <c r="T41" i="5"/>
  <c r="CO41" i="5" s="1"/>
  <c r="CW21" i="5" s="1"/>
  <c r="T26" i="5"/>
  <c r="CO26" i="5" s="1"/>
  <c r="CW6" i="5" s="1"/>
  <c r="T22" i="5"/>
  <c r="CO22" i="5" s="1"/>
  <c r="T18" i="5"/>
  <c r="CO18" i="5" s="1"/>
  <c r="T40" i="5"/>
  <c r="CO40" i="5" s="1"/>
  <c r="CW20" i="5" s="1"/>
  <c r="T33" i="5"/>
  <c r="CO33" i="5" s="1"/>
  <c r="CW13" i="5" s="1"/>
  <c r="T29" i="5"/>
  <c r="CO29" i="5" s="1"/>
  <c r="CW9" i="5" s="1"/>
  <c r="T25" i="5"/>
  <c r="CO25" i="5" s="1"/>
  <c r="CW5" i="5" s="1"/>
  <c r="T21" i="5"/>
  <c r="CO21" i="5" s="1"/>
  <c r="T17" i="5"/>
  <c r="CO17" i="5" s="1"/>
  <c r="T44" i="5"/>
  <c r="CO44" i="5" s="1"/>
  <c r="CW24" i="5" s="1"/>
  <c r="AZ40" i="5"/>
  <c r="T37" i="5"/>
  <c r="CO37" i="5" s="1"/>
  <c r="CW17" i="5" s="1"/>
  <c r="AZ33" i="5"/>
  <c r="T32" i="5"/>
  <c r="CO32" i="5" s="1"/>
  <c r="CW12" i="5" s="1"/>
  <c r="T19" i="5"/>
  <c r="CO19" i="5" s="1"/>
  <c r="T16" i="5"/>
  <c r="CO16" i="5" s="1"/>
  <c r="AZ37" i="5"/>
  <c r="T36" i="5"/>
  <c r="CO36" i="5" s="1"/>
  <c r="CW16" i="5" s="1"/>
  <c r="T28" i="5"/>
  <c r="CO28" i="5" s="1"/>
  <c r="CW8" i="5" s="1"/>
  <c r="T24" i="5"/>
  <c r="CO24" i="5" s="1"/>
  <c r="T23" i="5"/>
  <c r="CO23" i="5" s="1"/>
  <c r="AZ44" i="5"/>
  <c r="CR25" i="5"/>
  <c r="CZ5" i="5" s="1"/>
  <c r="AZ20" i="5"/>
  <c r="T20" i="5"/>
  <c r="CO20" i="5" s="1"/>
  <c r="T14" i="5"/>
  <c r="CO14" i="5" s="1"/>
  <c r="AZ32" i="5"/>
  <c r="AZ27" i="5"/>
  <c r="T27" i="5"/>
  <c r="CO27" i="5" s="1"/>
  <c r="CW7" i="5" s="1"/>
  <c r="T13" i="5"/>
  <c r="CO13" i="5" s="1"/>
  <c r="AZ19" i="5"/>
  <c r="AZ13" i="5"/>
  <c r="T12" i="5"/>
  <c r="CO12" i="5" s="1"/>
  <c r="T11" i="5"/>
  <c r="CO11" i="5" s="1"/>
  <c r="T15" i="5"/>
  <c r="CO15" i="5" s="1"/>
  <c r="T10" i="5"/>
  <c r="CO10" i="5" s="1"/>
  <c r="S6" i="5"/>
  <c r="CD107" i="5" s="1"/>
  <c r="BI4" i="10" s="1"/>
  <c r="BC107" i="5"/>
  <c r="AZ3" i="8" s="1"/>
  <c r="BC6" i="5"/>
  <c r="W19" i="1" s="1"/>
  <c r="CL8" i="5"/>
  <c r="F8" i="7" s="1"/>
  <c r="S9" i="5"/>
  <c r="AQ9" i="5" s="1"/>
  <c r="BC9" i="5"/>
  <c r="DS10" i="5"/>
  <c r="DB10" i="5"/>
  <c r="CK10" i="5"/>
  <c r="AZ10" i="5"/>
  <c r="BC11" i="5"/>
  <c r="DS12" i="5"/>
  <c r="DB12" i="5"/>
  <c r="BC13" i="5"/>
  <c r="BA13" i="5"/>
  <c r="BC111" i="5"/>
  <c r="AZ7" i="8" s="1"/>
  <c r="AP14" i="5"/>
  <c r="E17" i="15" s="1"/>
  <c r="DT14" i="5"/>
  <c r="DS15" i="5"/>
  <c r="DB15" i="5"/>
  <c r="CK15" i="5"/>
  <c r="AZ16" i="5"/>
  <c r="AP17" i="5"/>
  <c r="E20" i="15" s="1"/>
  <c r="S17" i="5"/>
  <c r="CD69" i="5" s="1"/>
  <c r="DT17" i="5"/>
  <c r="DC17" i="5"/>
  <c r="CL17" i="5"/>
  <c r="BA10" i="5"/>
  <c r="BC110" i="5"/>
  <c r="AZ6" i="8" s="1"/>
  <c r="BC12" i="5"/>
  <c r="AN13" i="5"/>
  <c r="F16" i="15" s="1"/>
  <c r="Q16" i="15" s="1"/>
  <c r="DB13" i="5"/>
  <c r="DS13" i="5"/>
  <c r="AN14" i="5"/>
  <c r="F17" i="15" s="1"/>
  <c r="Q17" i="15" s="1"/>
  <c r="AN12" i="5"/>
  <c r="F15" i="15" s="1"/>
  <c r="Q15" i="15" s="1"/>
  <c r="AZ12" i="5"/>
  <c r="AC15" i="5"/>
  <c r="AN15" i="5"/>
  <c r="F18" i="15" s="1"/>
  <c r="Q18" i="15" s="1"/>
  <c r="AN20" i="5"/>
  <c r="F23" i="15" s="1"/>
  <c r="Q23" i="15" s="1"/>
  <c r="BA12" i="5"/>
  <c r="DU16" i="5"/>
  <c r="AN19" i="5"/>
  <c r="F22" i="15" s="1"/>
  <c r="Q22" i="15" s="1"/>
  <c r="DS21" i="5"/>
  <c r="DB21" i="5"/>
  <c r="CK21" i="5"/>
  <c r="DU22" i="5"/>
  <c r="BC23" i="5"/>
  <c r="BB23" i="5"/>
  <c r="DT24" i="5"/>
  <c r="DC24" i="5"/>
  <c r="CL24" i="5"/>
  <c r="BA24" i="5"/>
  <c r="DS26" i="5"/>
  <c r="EA6" i="5" s="1"/>
  <c r="DB26" i="5"/>
  <c r="DJ6" i="5" s="1"/>
  <c r="CK26" i="5"/>
  <c r="CS6" i="5" s="1"/>
  <c r="AZ26" i="5"/>
  <c r="AN27" i="5"/>
  <c r="F30" i="15" s="1"/>
  <c r="Q30" i="15" s="1"/>
  <c r="BC130" i="5"/>
  <c r="AZ26" i="8" s="1"/>
  <c r="BC118" i="5"/>
  <c r="AZ14" i="8" s="1"/>
  <c r="AP28" i="5"/>
  <c r="E31" i="15" s="1"/>
  <c r="DT28" i="5"/>
  <c r="EB8" i="5" s="1"/>
  <c r="DC28" i="5"/>
  <c r="DK8" i="5" s="1"/>
  <c r="CL28" i="5"/>
  <c r="CT8" i="5" s="1"/>
  <c r="BA28" i="5"/>
  <c r="BC119" i="5"/>
  <c r="AZ15" i="8" s="1"/>
  <c r="AP30" i="5"/>
  <c r="E33" i="15" s="1"/>
  <c r="DT30" i="5"/>
  <c r="EB10" i="5" s="1"/>
  <c r="DC30" i="5"/>
  <c r="DK10" i="5" s="1"/>
  <c r="CL30" i="5"/>
  <c r="CT10" i="5" s="1"/>
  <c r="BA41" i="5"/>
  <c r="BC41" i="5"/>
  <c r="AZ41" i="5"/>
  <c r="CL13" i="5"/>
  <c r="DC13" i="5"/>
  <c r="AZ14" i="5"/>
  <c r="CK14" i="5"/>
  <c r="DB14" i="5"/>
  <c r="BC15" i="5"/>
  <c r="AP16" i="5"/>
  <c r="E19" i="15" s="1"/>
  <c r="DS16" i="5"/>
  <c r="DS18" i="5"/>
  <c r="DB18" i="5"/>
  <c r="CK18" i="5"/>
  <c r="AZ18" i="5"/>
  <c r="BA19" i="5"/>
  <c r="DT21" i="5"/>
  <c r="DC21" i="5"/>
  <c r="CL21" i="5"/>
  <c r="BC21" i="5"/>
  <c r="S24" i="5"/>
  <c r="BP24" i="5" s="1"/>
  <c r="AN24" i="5"/>
  <c r="F27" i="15" s="1"/>
  <c r="Q27" i="15" s="1"/>
  <c r="S25" i="5"/>
  <c r="CD57" i="5" s="1"/>
  <c r="DS25" i="5"/>
  <c r="EA5" i="5" s="1"/>
  <c r="DB25" i="5"/>
  <c r="DJ5" i="5" s="1"/>
  <c r="CK25" i="5"/>
  <c r="CS5" i="5" s="1"/>
  <c r="BA27" i="5"/>
  <c r="S28" i="5"/>
  <c r="BP28" i="5" s="1"/>
  <c r="AN28" i="5"/>
  <c r="F31" i="15" s="1"/>
  <c r="Q31" i="15" s="1"/>
  <c r="AP29" i="5"/>
  <c r="E32" i="15" s="1"/>
  <c r="AN32" i="5"/>
  <c r="F35" i="15" s="1"/>
  <c r="Q35" i="15" s="1"/>
  <c r="AZ15" i="5"/>
  <c r="DT16" i="5"/>
  <c r="DC16" i="5"/>
  <c r="BC16" i="5"/>
  <c r="BC19" i="5"/>
  <c r="BB19" i="5"/>
  <c r="DS22" i="5"/>
  <c r="DB22" i="5"/>
  <c r="CK22" i="5"/>
  <c r="AZ22" i="5"/>
  <c r="AZ23" i="5"/>
  <c r="AZ24" i="5"/>
  <c r="DT25" i="5"/>
  <c r="EB5" i="5" s="1"/>
  <c r="DC25" i="5"/>
  <c r="DK5" i="5" s="1"/>
  <c r="CL25" i="5"/>
  <c r="CT5" i="5" s="1"/>
  <c r="BC27" i="5"/>
  <c r="AZ28" i="5"/>
  <c r="DS29" i="5"/>
  <c r="EA9" i="5" s="1"/>
  <c r="DB29" i="5"/>
  <c r="DJ9" i="5" s="1"/>
  <c r="CK29" i="5"/>
  <c r="CS9" i="5" s="1"/>
  <c r="AN33" i="5"/>
  <c r="F36" i="15" s="1"/>
  <c r="Q36" i="15" s="1"/>
  <c r="DS38" i="5"/>
  <c r="EA18" i="5" s="1"/>
  <c r="DB38" i="5"/>
  <c r="DJ18" i="5" s="1"/>
  <c r="CK38" i="5"/>
  <c r="CS18" i="5" s="1"/>
  <c r="BC143" i="5"/>
  <c r="AP41" i="5"/>
  <c r="BC83" i="5"/>
  <c r="S41" i="5"/>
  <c r="CD143" i="5" s="1"/>
  <c r="BI40" i="10" s="1"/>
  <c r="DT41" i="5"/>
  <c r="EB21" i="5" s="1"/>
  <c r="DC41" i="5"/>
  <c r="DK21" i="5" s="1"/>
  <c r="CL41" i="5"/>
  <c r="CT21" i="5" s="1"/>
  <c r="BC84" i="5"/>
  <c r="AP42" i="5"/>
  <c r="S42" i="5"/>
  <c r="CD42" i="5" s="1"/>
  <c r="DT42" i="5"/>
  <c r="EB22" i="5" s="1"/>
  <c r="DC42" i="5"/>
  <c r="DK22" i="5" s="1"/>
  <c r="CL42" i="5"/>
  <c r="CT22" i="5" s="1"/>
  <c r="AN44" i="5"/>
  <c r="BA15" i="5"/>
  <c r="CL15" i="5"/>
  <c r="DC15" i="5"/>
  <c r="DS17" i="5"/>
  <c r="DB17" i="5"/>
  <c r="CK17" i="5"/>
  <c r="AN18" i="5"/>
  <c r="F21" i="15" s="1"/>
  <c r="Q21" i="15" s="1"/>
  <c r="DT20" i="5"/>
  <c r="DC20" i="5"/>
  <c r="CL20" i="5"/>
  <c r="BA20" i="5"/>
  <c r="AP21" i="5"/>
  <c r="E24" i="15" s="1"/>
  <c r="BA23" i="5"/>
  <c r="BC24" i="5"/>
  <c r="BC25" i="5"/>
  <c r="BC28" i="5"/>
  <c r="BC131" i="5"/>
  <c r="AZ27" i="8" s="1"/>
  <c r="DT29" i="5"/>
  <c r="EB9" i="5" s="1"/>
  <c r="DC29" i="5"/>
  <c r="DK9" i="5" s="1"/>
  <c r="CL29" i="5"/>
  <c r="CT9" i="5" s="1"/>
  <c r="AZ29" i="5"/>
  <c r="BC30" i="5"/>
  <c r="DS35" i="5"/>
  <c r="EA15" i="5" s="1"/>
  <c r="DB35" i="5"/>
  <c r="DJ15" i="5" s="1"/>
  <c r="CK35" i="5"/>
  <c r="CS15" i="5" s="1"/>
  <c r="AZ35" i="5"/>
  <c r="BC36" i="5"/>
  <c r="BB36" i="5"/>
  <c r="DT38" i="5"/>
  <c r="EB18" i="5" s="1"/>
  <c r="DC38" i="5"/>
  <c r="DK18" i="5" s="1"/>
  <c r="CL38" i="5"/>
  <c r="CT18" i="5" s="1"/>
  <c r="BC38" i="5"/>
  <c r="AN40" i="5"/>
  <c r="AN41" i="5"/>
  <c r="BC45" i="5"/>
  <c r="BB45" i="5"/>
  <c r="BC46" i="5"/>
  <c r="BB46" i="5"/>
  <c r="BC47" i="5"/>
  <c r="AL3" i="8" s="1"/>
  <c r="U42" i="5"/>
  <c r="CP42" i="5" s="1"/>
  <c r="CX22" i="5" s="1"/>
  <c r="U38" i="5"/>
  <c r="CP38" i="5" s="1"/>
  <c r="CX18" i="5" s="1"/>
  <c r="U34" i="5"/>
  <c r="CP34" i="5" s="1"/>
  <c r="CX14" i="5" s="1"/>
  <c r="U30" i="5"/>
  <c r="CP30" i="5" s="1"/>
  <c r="CX10" i="5" s="1"/>
  <c r="U41" i="5"/>
  <c r="CP41" i="5" s="1"/>
  <c r="CX21" i="5" s="1"/>
  <c r="U37" i="5"/>
  <c r="CP37" i="5" s="1"/>
  <c r="CX17" i="5" s="1"/>
  <c r="U33" i="5"/>
  <c r="CP33" i="5" s="1"/>
  <c r="CX13" i="5" s="1"/>
  <c r="BC48" i="5"/>
  <c r="BB48" i="5"/>
  <c r="AK4" i="8" s="1"/>
  <c r="BC49" i="5"/>
  <c r="BB49" i="5"/>
  <c r="BC50" i="5"/>
  <c r="AL6" i="8" s="1"/>
  <c r="BB50" i="5"/>
  <c r="AK6" i="8" s="1"/>
  <c r="BC51" i="5"/>
  <c r="AL7" i="8" s="1"/>
  <c r="BC52" i="5"/>
  <c r="AL8" i="8" s="1"/>
  <c r="BB52" i="5"/>
  <c r="AK8" i="8" s="1"/>
  <c r="BC53" i="5"/>
  <c r="AL9" i="8" s="1"/>
  <c r="BC54" i="5"/>
  <c r="AL10" i="8" s="1"/>
  <c r="BB54" i="5"/>
  <c r="AK10" i="8" s="1"/>
  <c r="BC55" i="5"/>
  <c r="AL11" i="8" s="1"/>
  <c r="BB55" i="5"/>
  <c r="AK11" i="8" s="1"/>
  <c r="BC56" i="5"/>
  <c r="AL12" i="8" s="1"/>
  <c r="BB56" i="5"/>
  <c r="AK12" i="8" s="1"/>
  <c r="BC57" i="5"/>
  <c r="AL13" i="8" s="1"/>
  <c r="BC58" i="5"/>
  <c r="AL14" i="8" s="1"/>
  <c r="BC59" i="5"/>
  <c r="AL15" i="8" s="1"/>
  <c r="BC60" i="5"/>
  <c r="AL16" i="8" s="1"/>
  <c r="BB60" i="5"/>
  <c r="AK16" i="8" s="1"/>
  <c r="BC61" i="5"/>
  <c r="AL17" i="8" s="1"/>
  <c r="BC62" i="5"/>
  <c r="AL18" i="8" s="1"/>
  <c r="BB62" i="5"/>
  <c r="AK18" i="8" s="1"/>
  <c r="BC63" i="5"/>
  <c r="AL19" i="8" s="1"/>
  <c r="BC64" i="5"/>
  <c r="AL20" i="8" s="1"/>
  <c r="BC65" i="5"/>
  <c r="AL21" i="8" s="1"/>
  <c r="BB65" i="5"/>
  <c r="AK21" i="8" s="1"/>
  <c r="BC66" i="5"/>
  <c r="AL22" i="8" s="1"/>
  <c r="BB66" i="5"/>
  <c r="AK22" i="8" s="1"/>
  <c r="AZ73" i="5"/>
  <c r="AN17" i="5"/>
  <c r="F20" i="15" s="1"/>
  <c r="Q20" i="15" s="1"/>
  <c r="AZ17" i="5"/>
  <c r="BC18" i="5"/>
  <c r="AZ21" i="5"/>
  <c r="BC124" i="5"/>
  <c r="AZ20" i="8" s="1"/>
  <c r="BC115" i="5"/>
  <c r="AZ11" i="8" s="1"/>
  <c r="BC22" i="5"/>
  <c r="AP23" i="5"/>
  <c r="E26" i="15" s="1"/>
  <c r="AZ25" i="5"/>
  <c r="BC128" i="5"/>
  <c r="AZ24" i="8" s="1"/>
  <c r="BC117" i="5"/>
  <c r="AZ13" i="8" s="1"/>
  <c r="BC26" i="5"/>
  <c r="DS31" i="5"/>
  <c r="EA11" i="5" s="1"/>
  <c r="DB31" i="5"/>
  <c r="DJ11" i="5" s="1"/>
  <c r="CK31" i="5"/>
  <c r="CS11" i="5" s="1"/>
  <c r="AZ31" i="5"/>
  <c r="U32" i="5"/>
  <c r="CP32" i="5" s="1"/>
  <c r="CX12" i="5" s="1"/>
  <c r="BC32" i="5"/>
  <c r="DS34" i="5"/>
  <c r="EA14" i="5" s="1"/>
  <c r="DB34" i="5"/>
  <c r="DJ14" i="5" s="1"/>
  <c r="CK34" i="5"/>
  <c r="CS14" i="5" s="1"/>
  <c r="BC139" i="5"/>
  <c r="AZ35" i="8" s="1"/>
  <c r="AP37" i="5"/>
  <c r="DT37" i="5"/>
  <c r="EB17" i="5" s="1"/>
  <c r="DC37" i="5"/>
  <c r="DK17" i="5" s="1"/>
  <c r="CL37" i="5"/>
  <c r="CT17" i="5" s="1"/>
  <c r="BB37" i="5"/>
  <c r="BA37" i="5"/>
  <c r="U39" i="5"/>
  <c r="CP39" i="5" s="1"/>
  <c r="CX19" i="5" s="1"/>
  <c r="BA40" i="5"/>
  <c r="DS43" i="5"/>
  <c r="EA23" i="5" s="1"/>
  <c r="DB43" i="5"/>
  <c r="DJ23" i="5" s="1"/>
  <c r="CK43" i="5"/>
  <c r="CS23" i="5" s="1"/>
  <c r="AZ43" i="5"/>
  <c r="U44" i="5"/>
  <c r="CP44" i="5" s="1"/>
  <c r="CX24" i="5" s="1"/>
  <c r="BC44" i="5"/>
  <c r="AZ72" i="5"/>
  <c r="AZ80" i="5"/>
  <c r="BA17" i="5"/>
  <c r="BA21" i="5"/>
  <c r="DS30" i="5"/>
  <c r="EA10" i="5" s="1"/>
  <c r="DB30" i="5"/>
  <c r="DJ10" i="5" s="1"/>
  <c r="CK30" i="5"/>
  <c r="CS10" i="5" s="1"/>
  <c r="CM30" i="5"/>
  <c r="BC135" i="5"/>
  <c r="AZ31" i="8" s="1"/>
  <c r="AP33" i="5"/>
  <c r="E36" i="15" s="1"/>
  <c r="DT33" i="5"/>
  <c r="EB13" i="5" s="1"/>
  <c r="DC33" i="5"/>
  <c r="DK13" i="5" s="1"/>
  <c r="CL33" i="5"/>
  <c r="CT13" i="5" s="1"/>
  <c r="BB33" i="5"/>
  <c r="BA33" i="5"/>
  <c r="DT34" i="5"/>
  <c r="EB14" i="5" s="1"/>
  <c r="DC34" i="5"/>
  <c r="DK14" i="5" s="1"/>
  <c r="CL34" i="5"/>
  <c r="CT14" i="5" s="1"/>
  <c r="BC34" i="5"/>
  <c r="AN35" i="5"/>
  <c r="AZ36" i="5"/>
  <c r="AN37" i="5"/>
  <c r="S38" i="5"/>
  <c r="BP38" i="5" s="1"/>
  <c r="AP38" i="5"/>
  <c r="DS39" i="5"/>
  <c r="EA19" i="5" s="1"/>
  <c r="DB39" i="5"/>
  <c r="DJ19" i="5" s="1"/>
  <c r="CK39" i="5"/>
  <c r="CS19" i="5" s="1"/>
  <c r="AZ39" i="5"/>
  <c r="U40" i="5"/>
  <c r="CP40" i="5" s="1"/>
  <c r="CX20" i="5" s="1"/>
  <c r="BC40" i="5"/>
  <c r="DS42" i="5"/>
  <c r="EA22" i="5" s="1"/>
  <c r="DB42" i="5"/>
  <c r="DJ22" i="5" s="1"/>
  <c r="CK42" i="5"/>
  <c r="CS22" i="5" s="1"/>
  <c r="DD42" i="5"/>
  <c r="DL22" i="5" s="1"/>
  <c r="DU42" i="5"/>
  <c r="EC22" i="5" s="1"/>
  <c r="AZ45" i="5"/>
  <c r="AZ46" i="5"/>
  <c r="AZ48" i="5"/>
  <c r="AZ49" i="5"/>
  <c r="AZ50" i="5"/>
  <c r="AZ51" i="5"/>
  <c r="AZ52" i="5"/>
  <c r="AZ53" i="5"/>
  <c r="AZ54" i="5"/>
  <c r="AZ55" i="5"/>
  <c r="AZ56" i="5"/>
  <c r="AZ57" i="5"/>
  <c r="AZ58" i="5"/>
  <c r="AZ59" i="5"/>
  <c r="AZ60" i="5"/>
  <c r="AZ61" i="5"/>
  <c r="AZ62" i="5"/>
  <c r="AZ63" i="5"/>
  <c r="AZ64" i="5"/>
  <c r="AZ65" i="5"/>
  <c r="AZ66" i="5"/>
  <c r="AZ69" i="5"/>
  <c r="AZ77" i="5"/>
  <c r="BW110" i="5"/>
  <c r="AB12" i="5" s="1"/>
  <c r="DY12" i="5" s="1"/>
  <c r="CH112" i="5"/>
  <c r="BC138" i="5"/>
  <c r="AZ34" i="8" s="1"/>
  <c r="BA138" i="5"/>
  <c r="AU34" i="8" s="1"/>
  <c r="AZ138" i="5"/>
  <c r="BB138" i="5"/>
  <c r="AY34" i="8" s="1"/>
  <c r="AZ30" i="5"/>
  <c r="BC133" i="5"/>
  <c r="AZ29" i="8" s="1"/>
  <c r="BC31" i="5"/>
  <c r="AZ34" i="5"/>
  <c r="BC137" i="5"/>
  <c r="AZ33" i="8" s="1"/>
  <c r="BC35" i="5"/>
  <c r="AN38" i="5"/>
  <c r="AZ38" i="5"/>
  <c r="BC141" i="5"/>
  <c r="BC39" i="5"/>
  <c r="AP40" i="5"/>
  <c r="AZ42" i="5"/>
  <c r="BC145" i="5"/>
  <c r="BC43" i="5"/>
  <c r="AP44" i="5"/>
  <c r="AZ70" i="5"/>
  <c r="AZ74" i="5"/>
  <c r="AZ78" i="5"/>
  <c r="AZ109" i="5"/>
  <c r="BA30" i="5"/>
  <c r="BA34" i="5"/>
  <c r="BA38" i="5"/>
  <c r="BA42" i="5"/>
  <c r="AZ67" i="5"/>
  <c r="AZ71" i="5"/>
  <c r="AZ75" i="5"/>
  <c r="AZ79" i="5"/>
  <c r="BF115" i="5"/>
  <c r="AU113" i="5"/>
  <c r="AU112" i="5"/>
  <c r="BF114" i="5"/>
  <c r="AZ112" i="5"/>
  <c r="BA108" i="5"/>
  <c r="AZ134" i="5"/>
  <c r="AZ108" i="5"/>
  <c r="BC108" i="5"/>
  <c r="AZ4" i="8" s="1"/>
  <c r="AZ110" i="5"/>
  <c r="AZ113" i="5"/>
  <c r="BC116" i="5"/>
  <c r="AZ12" i="8" s="1"/>
  <c r="AZ116" i="5"/>
  <c r="BB126" i="5"/>
  <c r="AY22" i="8" s="1"/>
  <c r="BC126" i="5"/>
  <c r="AZ22" i="8" s="1"/>
  <c r="BA126" i="5"/>
  <c r="AU22" i="8" s="1"/>
  <c r="AZ140" i="5"/>
  <c r="BC67" i="5"/>
  <c r="AL23" i="8" s="1"/>
  <c r="BC68" i="5"/>
  <c r="AL24" i="8" s="1"/>
  <c r="BC69" i="5"/>
  <c r="AL25" i="8" s="1"/>
  <c r="BC70" i="5"/>
  <c r="AL26" i="8" s="1"/>
  <c r="BC71" i="5"/>
  <c r="AL27" i="8" s="1"/>
  <c r="BC72" i="5"/>
  <c r="AL28" i="8" s="1"/>
  <c r="BC73" i="5"/>
  <c r="AL29" i="8" s="1"/>
  <c r="BC74" i="5"/>
  <c r="AL30" i="8" s="1"/>
  <c r="BC75" i="5"/>
  <c r="AL31" i="8" s="1"/>
  <c r="BC76" i="5"/>
  <c r="AL32" i="8" s="1"/>
  <c r="BC77" i="5"/>
  <c r="AL33" i="8" s="1"/>
  <c r="BC78" i="5"/>
  <c r="AL34" i="8" s="1"/>
  <c r="BC79" i="5"/>
  <c r="AL35" i="8" s="1"/>
  <c r="BC80" i="5"/>
  <c r="AL36" i="8" s="1"/>
  <c r="AZ81" i="5"/>
  <c r="AZ82" i="5"/>
  <c r="AZ83" i="5"/>
  <c r="AZ84" i="5"/>
  <c r="AZ85" i="5"/>
  <c r="AZ86" i="5"/>
  <c r="AZ87" i="5"/>
  <c r="AZ88" i="5"/>
  <c r="AZ89" i="5"/>
  <c r="AZ90" i="5"/>
  <c r="AZ91" i="5"/>
  <c r="AZ92" i="5"/>
  <c r="AZ93" i="5"/>
  <c r="AZ94" i="5"/>
  <c r="AZ95" i="5"/>
  <c r="AZ96" i="5"/>
  <c r="AZ97" i="5"/>
  <c r="AZ98" i="5"/>
  <c r="AZ142" i="5"/>
  <c r="BI109" i="5"/>
  <c r="Y15" i="5" s="1"/>
  <c r="DH15" i="5" s="1"/>
  <c r="BT111" i="5"/>
  <c r="AU111" i="5"/>
  <c r="BA114" i="5"/>
  <c r="AU10" i="8" s="1"/>
  <c r="BC114" i="5"/>
  <c r="AZ10" i="8" s="1"/>
  <c r="AZ117" i="5"/>
  <c r="BC125" i="5"/>
  <c r="AZ21" i="8" s="1"/>
  <c r="BB125" i="5"/>
  <c r="AY21" i="8" s="1"/>
  <c r="BA125" i="5"/>
  <c r="AU21" i="8" s="1"/>
  <c r="AZ125" i="5"/>
  <c r="AZ126" i="5"/>
  <c r="BA81" i="5"/>
  <c r="AG37" i="8" s="1"/>
  <c r="BB81" i="5"/>
  <c r="AK37" i="8" s="1"/>
  <c r="BA82" i="5"/>
  <c r="BA83" i="5"/>
  <c r="BB83" i="5"/>
  <c r="BA84" i="5"/>
  <c r="BA85" i="5"/>
  <c r="BB85" i="5"/>
  <c r="BA86" i="5"/>
  <c r="BA87" i="5"/>
  <c r="BB87" i="5"/>
  <c r="BA88" i="5"/>
  <c r="BB88" i="5"/>
  <c r="BA89" i="5"/>
  <c r="BB89" i="5"/>
  <c r="BA90" i="5"/>
  <c r="BB90" i="5"/>
  <c r="BA91" i="5"/>
  <c r="BB91" i="5"/>
  <c r="BA92" i="5"/>
  <c r="BB92" i="5"/>
  <c r="BA93" i="5"/>
  <c r="BB93" i="5"/>
  <c r="BA94" i="5"/>
  <c r="BB94" i="5"/>
  <c r="BA95" i="5"/>
  <c r="BB95" i="5"/>
  <c r="BA96" i="5"/>
  <c r="BB96" i="5"/>
  <c r="BA97" i="5"/>
  <c r="BB97" i="5"/>
  <c r="BA98" i="5"/>
  <c r="BB98" i="5"/>
  <c r="BA99" i="5"/>
  <c r="BB99" i="5"/>
  <c r="BA100" i="5"/>
  <c r="BB100" i="5"/>
  <c r="BA101" i="5"/>
  <c r="BB101" i="5"/>
  <c r="BA102" i="5"/>
  <c r="BB102" i="5"/>
  <c r="BC102" i="5"/>
  <c r="CH117" i="5"/>
  <c r="BW115" i="5"/>
  <c r="AB22" i="5" s="1"/>
  <c r="DY22" i="5" s="1"/>
  <c r="BI116" i="5"/>
  <c r="Y24" i="5" s="1"/>
  <c r="DH24" i="5" s="1"/>
  <c r="BT118" i="5"/>
  <c r="BA116" i="5"/>
  <c r="AU12" i="8" s="1"/>
  <c r="BC120" i="5"/>
  <c r="AZ16" i="8" s="1"/>
  <c r="BB120" i="5"/>
  <c r="AY16" i="8" s="1"/>
  <c r="BA120" i="5"/>
  <c r="AU16" i="8" s="1"/>
  <c r="AZ120" i="5"/>
  <c r="BC121" i="5"/>
  <c r="AZ17" i="8" s="1"/>
  <c r="BA121" i="5"/>
  <c r="AU17" i="8" s="1"/>
  <c r="BA123" i="5"/>
  <c r="AU19" i="8" s="1"/>
  <c r="BC123" i="5"/>
  <c r="AZ19" i="8" s="1"/>
  <c r="BA127" i="5"/>
  <c r="AU23" i="8" s="1"/>
  <c r="AZ127" i="5"/>
  <c r="BC129" i="5"/>
  <c r="AZ25" i="8" s="1"/>
  <c r="AZ129" i="5"/>
  <c r="BB130" i="5"/>
  <c r="AY26" i="8" s="1"/>
  <c r="AZ130" i="5"/>
  <c r="BA103" i="5"/>
  <c r="BB103" i="5"/>
  <c r="BA104" i="5"/>
  <c r="BB104" i="5"/>
  <c r="BA105" i="5"/>
  <c r="BB105" i="5"/>
  <c r="BA106" i="5"/>
  <c r="BB106" i="5"/>
  <c r="BA109" i="5"/>
  <c r="AU5" i="8" s="1"/>
  <c r="BA110" i="5"/>
  <c r="BC112" i="5"/>
  <c r="AZ8" i="8" s="1"/>
  <c r="BA112" i="5"/>
  <c r="AU8" i="8" s="1"/>
  <c r="BA113" i="5"/>
  <c r="AU9" i="8" s="1"/>
  <c r="BA117" i="5"/>
  <c r="AU13" i="8" s="1"/>
  <c r="AZ123" i="5"/>
  <c r="AZ118" i="5"/>
  <c r="BA122" i="5"/>
  <c r="AU18" i="8" s="1"/>
  <c r="AZ132" i="5"/>
  <c r="BA136" i="5"/>
  <c r="AU32" i="8" s="1"/>
  <c r="BC136" i="5"/>
  <c r="AZ32" i="8" s="1"/>
  <c r="AZ136" i="5"/>
  <c r="BC146" i="5"/>
  <c r="BB146" i="5"/>
  <c r="BA146" i="5"/>
  <c r="AZ111" i="5"/>
  <c r="AZ115" i="5"/>
  <c r="BA118" i="5"/>
  <c r="AU14" i="8" s="1"/>
  <c r="AZ119" i="5"/>
  <c r="BC122" i="5"/>
  <c r="AZ18" i="8" s="1"/>
  <c r="AZ146" i="5"/>
  <c r="BA132" i="5"/>
  <c r="AU28" i="8" s="1"/>
  <c r="BC132" i="5"/>
  <c r="AZ28" i="8" s="1"/>
  <c r="BA140" i="5"/>
  <c r="AU36" i="8" s="1"/>
  <c r="BC140" i="5"/>
  <c r="AZ36" i="8" s="1"/>
  <c r="AZ124" i="5"/>
  <c r="AZ128" i="5"/>
  <c r="BC134" i="5"/>
  <c r="AZ30" i="8" s="1"/>
  <c r="BA134" i="5"/>
  <c r="AU30" i="8" s="1"/>
  <c r="BC142" i="5"/>
  <c r="BA142" i="5"/>
  <c r="AZ131" i="5"/>
  <c r="AZ135" i="5"/>
  <c r="BB137" i="5"/>
  <c r="AY33" i="8" s="1"/>
  <c r="AZ139" i="5"/>
  <c r="BB141" i="5"/>
  <c r="AZ143" i="5"/>
  <c r="BC144" i="5"/>
  <c r="AZ144" i="5"/>
  <c r="BB131" i="5"/>
  <c r="AY27" i="8" s="1"/>
  <c r="AZ133" i="5"/>
  <c r="BB135" i="5"/>
  <c r="AY31" i="8" s="1"/>
  <c r="AZ137" i="5"/>
  <c r="BB139" i="5"/>
  <c r="AY35" i="8" s="1"/>
  <c r="AZ141" i="5"/>
  <c r="BB143" i="5"/>
  <c r="BA144" i="5"/>
  <c r="AZ145" i="5"/>
  <c r="I20" i="7"/>
  <c r="AH39" i="7" s="1"/>
  <c r="V34" i="11"/>
  <c r="V22" i="12"/>
  <c r="V22" i="11"/>
  <c r="W29" i="11"/>
  <c r="P25" i="12"/>
  <c r="AP26" i="12" s="1"/>
  <c r="CA68" i="5" s="1"/>
  <c r="F52" i="12"/>
  <c r="AV10" i="12" s="1"/>
  <c r="CA112" i="5" s="1"/>
  <c r="BH9" i="10" s="1"/>
  <c r="F64" i="12"/>
  <c r="AV22" i="12" s="1"/>
  <c r="CA124" i="5" s="1"/>
  <c r="BH21" i="10" s="1"/>
  <c r="P31" i="12"/>
  <c r="AP32" i="12" s="1"/>
  <c r="CA74" i="5" s="1"/>
  <c r="P8" i="12"/>
  <c r="AJ22" i="12" s="1"/>
  <c r="CA22" i="5" s="1"/>
  <c r="P8" i="11"/>
  <c r="AJ22" i="11" s="1"/>
  <c r="BM22" i="5" s="1"/>
  <c r="D54" i="11"/>
  <c r="AT12" i="11" s="1"/>
  <c r="D54" i="12"/>
  <c r="AT12" i="12" s="1"/>
  <c r="I5" i="7"/>
  <c r="AH12" i="7" s="1"/>
  <c r="D15" i="11"/>
  <c r="AH27" i="11" s="1"/>
  <c r="N51" i="11"/>
  <c r="AT29" i="11" s="1"/>
  <c r="N58" i="11"/>
  <c r="AT36" i="11" s="1"/>
  <c r="F55" i="12"/>
  <c r="AV13" i="12" s="1"/>
  <c r="CA115" i="5" s="1"/>
  <c r="BH12" i="10" s="1"/>
  <c r="N24" i="7"/>
  <c r="AN25" i="7" s="1"/>
  <c r="W21" i="12"/>
  <c r="N7" i="11"/>
  <c r="AH21" i="11" s="1"/>
  <c r="D43" i="7"/>
  <c r="AN43" i="7" s="1"/>
  <c r="W17" i="11"/>
  <c r="D28" i="11"/>
  <c r="AN9" i="11" s="1"/>
  <c r="V42" i="11"/>
  <c r="F64" i="11"/>
  <c r="AV22" i="11" s="1"/>
  <c r="BM124" i="5" s="1"/>
  <c r="P30" i="11"/>
  <c r="AP31" i="11" s="1"/>
  <c r="BM73" i="5" s="1"/>
  <c r="F63" i="12"/>
  <c r="AV21" i="12" s="1"/>
  <c r="CA123" i="5" s="1"/>
  <c r="BH20" i="10" s="1"/>
  <c r="P32" i="11"/>
  <c r="AP33" i="11" s="1"/>
  <c r="BM75" i="5" s="1"/>
  <c r="F65" i="12"/>
  <c r="AV23" i="12" s="1"/>
  <c r="CA125" i="5" s="1"/>
  <c r="BH22" i="10" s="1"/>
  <c r="Z6" i="7"/>
  <c r="Z6" i="12"/>
  <c r="V39" i="12"/>
  <c r="V27" i="12"/>
  <c r="V19" i="12"/>
  <c r="W34" i="12"/>
  <c r="I15" i="12"/>
  <c r="AH34" i="12" s="1"/>
  <c r="D61" i="11"/>
  <c r="AT19" i="11" s="1"/>
  <c r="N56" i="11"/>
  <c r="AT34" i="11" s="1"/>
  <c r="D61" i="12"/>
  <c r="AT19" i="12" s="1"/>
  <c r="N56" i="12"/>
  <c r="AT34" i="12" s="1"/>
  <c r="I15" i="11"/>
  <c r="AH34" i="11" s="1"/>
  <c r="I33" i="12"/>
  <c r="AN24" i="12" s="1"/>
  <c r="W34" i="11"/>
  <c r="D57" i="11"/>
  <c r="AT15" i="11" s="1"/>
  <c r="D57" i="12"/>
  <c r="AT15" i="12" s="1"/>
  <c r="D14" i="12"/>
  <c r="AH26" i="12" s="1"/>
  <c r="N48" i="12"/>
  <c r="AT26" i="12" s="1"/>
  <c r="D55" i="12"/>
  <c r="AT13" i="12" s="1"/>
  <c r="D64" i="12"/>
  <c r="AT22" i="12" s="1"/>
  <c r="N31" i="12"/>
  <c r="AN32" i="12" s="1"/>
  <c r="W22" i="12"/>
  <c r="N8" i="12"/>
  <c r="AH22" i="12" s="1"/>
  <c r="D64" i="11"/>
  <c r="AT22" i="11" s="1"/>
  <c r="N8" i="11"/>
  <c r="AH22" i="11" s="1"/>
  <c r="D55" i="11"/>
  <c r="AT13" i="11" s="1"/>
  <c r="D53" i="12"/>
  <c r="AT11" i="12" s="1"/>
  <c r="I11" i="12"/>
  <c r="AH18" i="12" s="1"/>
  <c r="D53" i="11"/>
  <c r="AT11" i="11" s="1"/>
  <c r="N27" i="12"/>
  <c r="AN28" i="12" s="1"/>
  <c r="W18" i="12"/>
  <c r="W18" i="11"/>
  <c r="N27" i="11"/>
  <c r="AN28" i="11" s="1"/>
  <c r="I11" i="11"/>
  <c r="AH18" i="11" s="1"/>
  <c r="D47" i="12"/>
  <c r="AT5" i="12" s="1"/>
  <c r="D6" i="12"/>
  <c r="AH6" i="12" s="1"/>
  <c r="D6" i="11"/>
  <c r="AH6" i="11" s="1"/>
  <c r="D47" i="11"/>
  <c r="AT5" i="11" s="1"/>
  <c r="W6" i="12"/>
  <c r="Y34" i="7"/>
  <c r="Y34" i="12"/>
  <c r="Y26" i="7"/>
  <c r="Y26" i="12"/>
  <c r="Y26" i="11"/>
  <c r="Y18" i="7"/>
  <c r="Y18" i="12"/>
  <c r="Y10" i="7"/>
  <c r="Y10" i="12"/>
  <c r="D18" i="11"/>
  <c r="AH30" i="11" s="1"/>
  <c r="Y18" i="11"/>
  <c r="I25" i="11"/>
  <c r="AN16" i="11" s="1"/>
  <c r="N31" i="11"/>
  <c r="AN32" i="11" s="1"/>
  <c r="V11" i="12"/>
  <c r="V15" i="12"/>
  <c r="I25" i="12"/>
  <c r="AN16" i="12" s="1"/>
  <c r="W26" i="12"/>
  <c r="V31" i="12"/>
  <c r="D30" i="7"/>
  <c r="AN11" i="7" s="1"/>
  <c r="V38" i="12"/>
  <c r="V38" i="11"/>
  <c r="V30" i="12"/>
  <c r="V30" i="11"/>
  <c r="V18" i="11"/>
  <c r="V18" i="12"/>
  <c r="V14" i="12"/>
  <c r="V14" i="11"/>
  <c r="W43" i="7"/>
  <c r="D43" i="12"/>
  <c r="AN43" i="12" s="1"/>
  <c r="N17" i="12"/>
  <c r="AH43" i="12" s="1"/>
  <c r="N65" i="11"/>
  <c r="AT43" i="11" s="1"/>
  <c r="W43" i="12"/>
  <c r="W43" i="11"/>
  <c r="W39" i="12"/>
  <c r="N61" i="12"/>
  <c r="AT39" i="12" s="1"/>
  <c r="D39" i="12"/>
  <c r="AN39" i="12" s="1"/>
  <c r="N61" i="11"/>
  <c r="AT39" i="11" s="1"/>
  <c r="I20" i="12"/>
  <c r="AH39" i="12" s="1"/>
  <c r="D39" i="11"/>
  <c r="AN39" i="11" s="1"/>
  <c r="I20" i="11"/>
  <c r="AH39" i="11" s="1"/>
  <c r="W35" i="7"/>
  <c r="D35" i="12"/>
  <c r="AN35" i="12" s="1"/>
  <c r="W35" i="12"/>
  <c r="I16" i="12"/>
  <c r="AH35" i="12" s="1"/>
  <c r="N57" i="11"/>
  <c r="AT35" i="11" s="1"/>
  <c r="N57" i="12"/>
  <c r="AT35" i="12" s="1"/>
  <c r="W35" i="11"/>
  <c r="I16" i="11"/>
  <c r="AH35" i="11" s="1"/>
  <c r="W31" i="12"/>
  <c r="I30" i="12"/>
  <c r="AN21" i="12" s="1"/>
  <c r="D19" i="12"/>
  <c r="AH31" i="12" s="1"/>
  <c r="D19" i="11"/>
  <c r="AH31" i="11" s="1"/>
  <c r="N53" i="11"/>
  <c r="AT31" i="11" s="1"/>
  <c r="W27" i="7"/>
  <c r="N49" i="12"/>
  <c r="AT27" i="12" s="1"/>
  <c r="W27" i="12"/>
  <c r="N49" i="11"/>
  <c r="AT27" i="11" s="1"/>
  <c r="D15" i="12"/>
  <c r="AH27" i="12" s="1"/>
  <c r="W27" i="11"/>
  <c r="I26" i="11"/>
  <c r="AN17" i="11" s="1"/>
  <c r="W23" i="7"/>
  <c r="N32" i="12"/>
  <c r="AN33" i="12" s="1"/>
  <c r="D33" i="12"/>
  <c r="AN14" i="12" s="1"/>
  <c r="D65" i="12"/>
  <c r="AT23" i="12" s="1"/>
  <c r="W23" i="12"/>
  <c r="D65" i="11"/>
  <c r="AT23" i="11" s="1"/>
  <c r="N9" i="11"/>
  <c r="AH23" i="11" s="1"/>
  <c r="N9" i="12"/>
  <c r="AH23" i="12" s="1"/>
  <c r="N32" i="11"/>
  <c r="AN33" i="11" s="1"/>
  <c r="W23" i="11"/>
  <c r="W19" i="7"/>
  <c r="N5" i="12"/>
  <c r="AH19" i="12" s="1"/>
  <c r="N28" i="12"/>
  <c r="AN29" i="12" s="1"/>
  <c r="D31" i="11"/>
  <c r="AN12" i="11" s="1"/>
  <c r="N28" i="11"/>
  <c r="AN29" i="11" s="1"/>
  <c r="N5" i="11"/>
  <c r="AH19" i="11" s="1"/>
  <c r="W15" i="7"/>
  <c r="D29" i="12"/>
  <c r="AN10" i="12" s="1"/>
  <c r="I8" i="12"/>
  <c r="AH15" i="12" s="1"/>
  <c r="N24" i="12"/>
  <c r="AN25" i="12" s="1"/>
  <c r="W15" i="12"/>
  <c r="D29" i="11"/>
  <c r="AN10" i="11" s="1"/>
  <c r="W15" i="11"/>
  <c r="W11" i="7"/>
  <c r="D27" i="12"/>
  <c r="AN8" i="12" s="1"/>
  <c r="W11" i="12"/>
  <c r="D11" i="11"/>
  <c r="AH11" i="11" s="1"/>
  <c r="D11" i="12"/>
  <c r="AH11" i="12" s="1"/>
  <c r="D25" i="12"/>
  <c r="AN6" i="12" s="1"/>
  <c r="D7" i="12"/>
  <c r="AH7" i="12" s="1"/>
  <c r="D25" i="11"/>
  <c r="AN6" i="11" s="1"/>
  <c r="D7" i="11"/>
  <c r="AH7" i="11" s="1"/>
  <c r="Y41" i="7"/>
  <c r="Y41" i="12"/>
  <c r="Y37" i="7"/>
  <c r="Y37" i="12"/>
  <c r="Y37" i="11"/>
  <c r="Y33" i="7"/>
  <c r="Y33" i="12"/>
  <c r="Y29" i="7"/>
  <c r="Y29" i="12"/>
  <c r="Y29" i="11"/>
  <c r="Y25" i="7"/>
  <c r="Y25" i="12"/>
  <c r="Y25" i="11"/>
  <c r="Y21" i="7"/>
  <c r="Y21" i="12"/>
  <c r="Y17" i="7"/>
  <c r="Y17" i="11"/>
  <c r="Y17" i="12"/>
  <c r="Y13" i="7"/>
  <c r="Y13" i="12"/>
  <c r="Y9" i="7"/>
  <c r="Y9" i="12"/>
  <c r="N5" i="7"/>
  <c r="AH19" i="7" s="1"/>
  <c r="D32" i="7"/>
  <c r="AN13" i="7" s="1"/>
  <c r="D65" i="7"/>
  <c r="AT23" i="7" s="1"/>
  <c r="I8" i="11"/>
  <c r="AH15" i="11" s="1"/>
  <c r="V10" i="11"/>
  <c r="N11" i="11"/>
  <c r="AH25" i="11" s="1"/>
  <c r="Y13" i="11"/>
  <c r="I14" i="11"/>
  <c r="AH33" i="11" s="1"/>
  <c r="N17" i="11"/>
  <c r="AH43" i="11" s="1"/>
  <c r="W22" i="11"/>
  <c r="N24" i="11"/>
  <c r="AN25" i="11" s="1"/>
  <c r="W25" i="11"/>
  <c r="N26" i="11"/>
  <c r="AN27" i="11" s="1"/>
  <c r="V27" i="11"/>
  <c r="N29" i="11"/>
  <c r="AN30" i="11" s="1"/>
  <c r="I30" i="11"/>
  <c r="AN21" i="11" s="1"/>
  <c r="I33" i="11"/>
  <c r="AN24" i="11" s="1"/>
  <c r="Y34" i="11"/>
  <c r="Y41" i="11"/>
  <c r="N48" i="11"/>
  <c r="AT26" i="11" s="1"/>
  <c r="Y5" i="12"/>
  <c r="W7" i="12"/>
  <c r="D31" i="12"/>
  <c r="AN12" i="12" s="1"/>
  <c r="N53" i="12"/>
  <c r="AT31" i="12" s="1"/>
  <c r="V7" i="12"/>
  <c r="V7" i="11"/>
  <c r="W42" i="12"/>
  <c r="D42" i="12"/>
  <c r="AN42" i="12" s="1"/>
  <c r="N64" i="11"/>
  <c r="AT42" i="11" s="1"/>
  <c r="N16" i="12"/>
  <c r="AH42" i="12" s="1"/>
  <c r="W42" i="11"/>
  <c r="N64" i="12"/>
  <c r="AT42" i="12" s="1"/>
  <c r="D59" i="12"/>
  <c r="AT17" i="12" s="1"/>
  <c r="I29" i="12"/>
  <c r="AN20" i="12" s="1"/>
  <c r="N52" i="11"/>
  <c r="AT30" i="11" s="1"/>
  <c r="D18" i="12"/>
  <c r="AH30" i="12" s="1"/>
  <c r="D59" i="11"/>
  <c r="AT17" i="11" s="1"/>
  <c r="N52" i="12"/>
  <c r="AT30" i="12" s="1"/>
  <c r="D51" i="12"/>
  <c r="AT9" i="12" s="1"/>
  <c r="W14" i="12"/>
  <c r="W14" i="11"/>
  <c r="D51" i="11"/>
  <c r="AT9" i="11" s="1"/>
  <c r="W10" i="7"/>
  <c r="W10" i="12"/>
  <c r="D49" i="12"/>
  <c r="AT7" i="12" s="1"/>
  <c r="D10" i="12"/>
  <c r="AH10" i="12" s="1"/>
  <c r="W10" i="11"/>
  <c r="Y42" i="7"/>
  <c r="Y42" i="12"/>
  <c r="Y30" i="7"/>
  <c r="Y30" i="12"/>
  <c r="Y30" i="11"/>
  <c r="Y14" i="7"/>
  <c r="Y14" i="12"/>
  <c r="Z6" i="11"/>
  <c r="N15" i="7"/>
  <c r="AH41" i="7" s="1"/>
  <c r="I28" i="7"/>
  <c r="AN19" i="7" s="1"/>
  <c r="F24" i="7"/>
  <c r="V5" i="12"/>
  <c r="V5" i="11"/>
  <c r="V41" i="12"/>
  <c r="V37" i="12"/>
  <c r="V37" i="11"/>
  <c r="V33" i="12"/>
  <c r="V33" i="11"/>
  <c r="V29" i="12"/>
  <c r="V29" i="11"/>
  <c r="V25" i="12"/>
  <c r="V25" i="11"/>
  <c r="F63" i="7"/>
  <c r="AV21" i="7" s="1"/>
  <c r="V21" i="12"/>
  <c r="V17" i="12"/>
  <c r="V17" i="11"/>
  <c r="V13" i="11"/>
  <c r="V9" i="11"/>
  <c r="W5" i="12"/>
  <c r="D24" i="11"/>
  <c r="AN5" i="11" s="1"/>
  <c r="W5" i="11"/>
  <c r="D5" i="12"/>
  <c r="AH5" i="12" s="1"/>
  <c r="D24" i="12"/>
  <c r="AN5" i="12" s="1"/>
  <c r="N66" i="12"/>
  <c r="AT44" i="12" s="1"/>
  <c r="D44" i="12"/>
  <c r="AN44" i="12" s="1"/>
  <c r="W44" i="12"/>
  <c r="N18" i="12"/>
  <c r="AH44" i="12" s="1"/>
  <c r="W44" i="11"/>
  <c r="N18" i="11"/>
  <c r="AH44" i="11" s="1"/>
  <c r="N66" i="11"/>
  <c r="AT44" i="11" s="1"/>
  <c r="N62" i="12"/>
  <c r="AT40" i="12" s="1"/>
  <c r="W40" i="12"/>
  <c r="N14" i="12"/>
  <c r="AH40" i="12" s="1"/>
  <c r="D40" i="12"/>
  <c r="AN40" i="12" s="1"/>
  <c r="N62" i="11"/>
  <c r="AT40" i="11" s="1"/>
  <c r="D40" i="11"/>
  <c r="AN40" i="11" s="1"/>
  <c r="N14" i="11"/>
  <c r="AH40" i="11" s="1"/>
  <c r="N58" i="12"/>
  <c r="AT36" i="12" s="1"/>
  <c r="D36" i="12"/>
  <c r="AN36" i="12" s="1"/>
  <c r="W36" i="12"/>
  <c r="I17" i="12"/>
  <c r="AH36" i="12" s="1"/>
  <c r="W36" i="11"/>
  <c r="N54" i="12"/>
  <c r="AT32" i="12" s="1"/>
  <c r="W32" i="12"/>
  <c r="I31" i="12"/>
  <c r="AN22" i="12" s="1"/>
  <c r="D60" i="12"/>
  <c r="AT18" i="12" s="1"/>
  <c r="D20" i="11"/>
  <c r="AH32" i="11" s="1"/>
  <c r="N54" i="11"/>
  <c r="AT32" i="11" s="1"/>
  <c r="W32" i="11"/>
  <c r="I31" i="11"/>
  <c r="AN22" i="11" s="1"/>
  <c r="D20" i="12"/>
  <c r="AH32" i="12" s="1"/>
  <c r="N50" i="12"/>
  <c r="AT28" i="12" s="1"/>
  <c r="D16" i="12"/>
  <c r="AH28" i="12" s="1"/>
  <c r="D58" i="11"/>
  <c r="AT16" i="11" s="1"/>
  <c r="W28" i="12"/>
  <c r="W28" i="11"/>
  <c r="I27" i="11"/>
  <c r="AN18" i="11" s="1"/>
  <c r="D16" i="11"/>
  <c r="AH28" i="11" s="1"/>
  <c r="D58" i="12"/>
  <c r="AT16" i="12" s="1"/>
  <c r="N50" i="11"/>
  <c r="AT28" i="11" s="1"/>
  <c r="I27" i="12"/>
  <c r="AN18" i="12" s="1"/>
  <c r="D66" i="12"/>
  <c r="AT24" i="12" s="1"/>
  <c r="D56" i="12"/>
  <c r="AT14" i="12" s="1"/>
  <c r="N10" i="12"/>
  <c r="AH24" i="12" s="1"/>
  <c r="N33" i="12"/>
  <c r="AN34" i="12" s="1"/>
  <c r="W24" i="12"/>
  <c r="N33" i="11"/>
  <c r="AN34" i="11" s="1"/>
  <c r="N10" i="11"/>
  <c r="AH24" i="11" s="1"/>
  <c r="D56" i="11"/>
  <c r="AT14" i="11" s="1"/>
  <c r="W20" i="7"/>
  <c r="D62" i="12"/>
  <c r="AT20" i="12" s="1"/>
  <c r="N29" i="12"/>
  <c r="AN30" i="12" s="1"/>
  <c r="W20" i="12"/>
  <c r="D62" i="11"/>
  <c r="AT20" i="11" s="1"/>
  <c r="N6" i="12"/>
  <c r="AH20" i="12" s="1"/>
  <c r="D54" i="7"/>
  <c r="AT12" i="7" s="1"/>
  <c r="D52" i="12"/>
  <c r="AT10" i="12" s="1"/>
  <c r="I9" i="12"/>
  <c r="AH16" i="12" s="1"/>
  <c r="N25" i="12"/>
  <c r="AN26" i="12" s="1"/>
  <c r="W16" i="12"/>
  <c r="D52" i="11"/>
  <c r="AT10" i="11" s="1"/>
  <c r="D50" i="12"/>
  <c r="AT8" i="12" s="1"/>
  <c r="W12" i="12"/>
  <c r="I5" i="12"/>
  <c r="AH12" i="12" s="1"/>
  <c r="D50" i="11"/>
  <c r="AT8" i="11" s="1"/>
  <c r="W12" i="11"/>
  <c r="D48" i="12"/>
  <c r="AT6" i="12" s="1"/>
  <c r="W8" i="12"/>
  <c r="W8" i="11"/>
  <c r="Y44" i="7"/>
  <c r="Y44" i="12"/>
  <c r="Y40" i="7"/>
  <c r="Y40" i="11"/>
  <c r="Y40" i="12"/>
  <c r="Y36" i="7"/>
  <c r="Y36" i="12"/>
  <c r="Y32" i="7"/>
  <c r="Y32" i="12"/>
  <c r="Y28" i="7"/>
  <c r="Y28" i="12"/>
  <c r="Y24" i="7"/>
  <c r="Y24" i="12"/>
  <c r="Y24" i="11"/>
  <c r="Y20" i="7"/>
  <c r="Y20" i="11"/>
  <c r="Y20" i="12"/>
  <c r="Y16" i="7"/>
  <c r="Y16" i="12"/>
  <c r="Y16" i="11"/>
  <c r="Y12" i="7"/>
  <c r="Y12" i="12"/>
  <c r="Y8" i="7"/>
  <c r="Y8" i="12"/>
  <c r="D8" i="7"/>
  <c r="AH8" i="7" s="1"/>
  <c r="I16" i="7"/>
  <c r="AH35" i="7" s="1"/>
  <c r="D31" i="7"/>
  <c r="AN12" i="7" s="1"/>
  <c r="D35" i="7"/>
  <c r="AN35" i="7" s="1"/>
  <c r="V6" i="11"/>
  <c r="I7" i="11"/>
  <c r="AH14" i="11" s="1"/>
  <c r="I9" i="11"/>
  <c r="AH16" i="11" s="1"/>
  <c r="Y10" i="11"/>
  <c r="V15" i="11"/>
  <c r="W20" i="11"/>
  <c r="N25" i="11"/>
  <c r="AN26" i="11" s="1"/>
  <c r="V26" i="11"/>
  <c r="W30" i="11"/>
  <c r="V31" i="11"/>
  <c r="D32" i="11"/>
  <c r="AN13" i="11" s="1"/>
  <c r="Y36" i="11"/>
  <c r="V39" i="11"/>
  <c r="Y44" i="11"/>
  <c r="D8" i="12"/>
  <c r="AH8" i="12" s="1"/>
  <c r="I26" i="12"/>
  <c r="AN17" i="12" s="1"/>
  <c r="F43" i="7"/>
  <c r="AP43" i="7" s="1"/>
  <c r="AY85" i="5" s="1"/>
  <c r="V43" i="12"/>
  <c r="V43" i="11"/>
  <c r="V35" i="12"/>
  <c r="V35" i="11"/>
  <c r="V23" i="12"/>
  <c r="D38" i="12"/>
  <c r="AN38" i="12" s="1"/>
  <c r="W38" i="12"/>
  <c r="N60" i="11"/>
  <c r="AT38" i="11" s="1"/>
  <c r="N60" i="12"/>
  <c r="AT38" i="12" s="1"/>
  <c r="I19" i="12"/>
  <c r="AH38" i="12" s="1"/>
  <c r="D38" i="11"/>
  <c r="AN38" i="11" s="1"/>
  <c r="I19" i="11"/>
  <c r="AH38" i="11" s="1"/>
  <c r="Y38" i="7"/>
  <c r="Y38" i="12"/>
  <c r="Y38" i="11"/>
  <c r="Y22" i="7"/>
  <c r="Y22" i="11"/>
  <c r="Y22" i="12"/>
  <c r="Y6" i="7"/>
  <c r="Y6" i="12"/>
  <c r="Y6" i="11"/>
  <c r="Z7" i="7"/>
  <c r="Z7" i="12"/>
  <c r="Z7" i="11"/>
  <c r="V44" i="12"/>
  <c r="V44" i="11"/>
  <c r="V40" i="12"/>
  <c r="V36" i="12"/>
  <c r="V36" i="11"/>
  <c r="V32" i="12"/>
  <c r="V28" i="12"/>
  <c r="V28" i="11"/>
  <c r="V24" i="12"/>
  <c r="V20" i="12"/>
  <c r="V12" i="12"/>
  <c r="V12" i="11"/>
  <c r="V8" i="11"/>
  <c r="V8" i="12"/>
  <c r="W41" i="12"/>
  <c r="N63" i="12"/>
  <c r="AT41" i="12" s="1"/>
  <c r="D41" i="12"/>
  <c r="AN41" i="12" s="1"/>
  <c r="N15" i="12"/>
  <c r="AH41" i="12" s="1"/>
  <c r="N63" i="11"/>
  <c r="AT41" i="11" s="1"/>
  <c r="W41" i="11"/>
  <c r="N15" i="11"/>
  <c r="AH41" i="11" s="1"/>
  <c r="D37" i="12"/>
  <c r="AN37" i="12" s="1"/>
  <c r="N59" i="12"/>
  <c r="AT37" i="12" s="1"/>
  <c r="W37" i="12"/>
  <c r="I18" i="12"/>
  <c r="AH37" i="12" s="1"/>
  <c r="D37" i="11"/>
  <c r="AN37" i="11" s="1"/>
  <c r="N59" i="11"/>
  <c r="AT37" i="11" s="1"/>
  <c r="N55" i="12"/>
  <c r="AT33" i="12" s="1"/>
  <c r="I14" i="12"/>
  <c r="AH33" i="12" s="1"/>
  <c r="W33" i="11"/>
  <c r="I32" i="11"/>
  <c r="AN23" i="11" s="1"/>
  <c r="I32" i="12"/>
  <c r="AN23" i="12" s="1"/>
  <c r="N55" i="11"/>
  <c r="AT33" i="11" s="1"/>
  <c r="N51" i="12"/>
  <c r="AT29" i="12" s="1"/>
  <c r="I28" i="12"/>
  <c r="AN19" i="12" s="1"/>
  <c r="D17" i="12"/>
  <c r="AH29" i="12" s="1"/>
  <c r="D17" i="11"/>
  <c r="AH29" i="11" s="1"/>
  <c r="N47" i="12"/>
  <c r="AT25" i="12" s="1"/>
  <c r="I24" i="12"/>
  <c r="AN15" i="12" s="1"/>
  <c r="N11" i="12"/>
  <c r="AH25" i="12" s="1"/>
  <c r="W25" i="12"/>
  <c r="I24" i="11"/>
  <c r="AN15" i="11" s="1"/>
  <c r="D63" i="12"/>
  <c r="AT21" i="12" s="1"/>
  <c r="N30" i="12"/>
  <c r="AN31" i="12" s="1"/>
  <c r="N7" i="12"/>
  <c r="AH21" i="12" s="1"/>
  <c r="D63" i="11"/>
  <c r="AT21" i="11" s="1"/>
  <c r="W21" i="11"/>
  <c r="D32" i="12"/>
  <c r="AN13" i="12" s="1"/>
  <c r="D30" i="12"/>
  <c r="AN11" i="12" s="1"/>
  <c r="W17" i="12"/>
  <c r="I10" i="11"/>
  <c r="AH17" i="11" s="1"/>
  <c r="N26" i="12"/>
  <c r="AN27" i="12" s="1"/>
  <c r="D30" i="11"/>
  <c r="AN11" i="11" s="1"/>
  <c r="D28" i="12"/>
  <c r="AN9" i="12" s="1"/>
  <c r="W13" i="11"/>
  <c r="I6" i="12"/>
  <c r="AH13" i="12" s="1"/>
  <c r="I6" i="11"/>
  <c r="AH13" i="11" s="1"/>
  <c r="W13" i="12"/>
  <c r="D9" i="12"/>
  <c r="AH9" i="12" s="1"/>
  <c r="D26" i="12"/>
  <c r="AN7" i="12" s="1"/>
  <c r="D26" i="11"/>
  <c r="AN7" i="11" s="1"/>
  <c r="W9" i="11"/>
  <c r="W9" i="12"/>
  <c r="Y43" i="7"/>
  <c r="Y43" i="12"/>
  <c r="Y39" i="7"/>
  <c r="Y39" i="11"/>
  <c r="Y35" i="7"/>
  <c r="Y35" i="12"/>
  <c r="Y31" i="7"/>
  <c r="Y31" i="12"/>
  <c r="Y31" i="11"/>
  <c r="Y27" i="7"/>
  <c r="Y27" i="12"/>
  <c r="Y23" i="7"/>
  <c r="Y23" i="12"/>
  <c r="Y19" i="7"/>
  <c r="Y19" i="12"/>
  <c r="Y19" i="11"/>
  <c r="Y15" i="7"/>
  <c r="Y15" i="12"/>
  <c r="Y11" i="7"/>
  <c r="Y11" i="11"/>
  <c r="Y11" i="12"/>
  <c r="Y7" i="7"/>
  <c r="Y7" i="12"/>
  <c r="Y7" i="11"/>
  <c r="I18" i="7"/>
  <c r="AH37" i="7" s="1"/>
  <c r="Y5" i="11"/>
  <c r="W6" i="11"/>
  <c r="W7" i="11"/>
  <c r="D8" i="11"/>
  <c r="AH8" i="11" s="1"/>
  <c r="Y8" i="11"/>
  <c r="D10" i="11"/>
  <c r="AH10" i="11" s="1"/>
  <c r="V11" i="11"/>
  <c r="Y12" i="11"/>
  <c r="D14" i="11"/>
  <c r="AH26" i="11" s="1"/>
  <c r="Y14" i="11"/>
  <c r="Y15" i="11"/>
  <c r="V16" i="11"/>
  <c r="I17" i="11"/>
  <c r="AH36" i="11" s="1"/>
  <c r="V19" i="11"/>
  <c r="V21" i="11"/>
  <c r="V24" i="11"/>
  <c r="W26" i="11"/>
  <c r="D27" i="11"/>
  <c r="AN8" i="11" s="1"/>
  <c r="I29" i="11"/>
  <c r="AN20" i="11" s="1"/>
  <c r="N30" i="11"/>
  <c r="AN31" i="11" s="1"/>
  <c r="W31" i="11"/>
  <c r="D33" i="11"/>
  <c r="AN14" i="11" s="1"/>
  <c r="Y33" i="11"/>
  <c r="D35" i="11"/>
  <c r="AN35" i="11" s="1"/>
  <c r="W37" i="11"/>
  <c r="W39" i="11"/>
  <c r="W40" i="11"/>
  <c r="D41" i="11"/>
  <c r="AN41" i="11" s="1"/>
  <c r="D42" i="11"/>
  <c r="AN42" i="11" s="1"/>
  <c r="D43" i="11"/>
  <c r="AN43" i="11" s="1"/>
  <c r="D66" i="11"/>
  <c r="AT24" i="11" s="1"/>
  <c r="I7" i="12"/>
  <c r="AH14" i="12" s="1"/>
  <c r="V16" i="12"/>
  <c r="W19" i="12"/>
  <c r="W29" i="12"/>
  <c r="Y39" i="12"/>
  <c r="F32" i="12"/>
  <c r="AP13" i="12" s="1"/>
  <c r="CA55" i="5" s="1"/>
  <c r="AJ12" i="10" s="1"/>
  <c r="P30" i="12"/>
  <c r="AP31" i="12" s="1"/>
  <c r="CA73" i="5" s="1"/>
  <c r="F63" i="11"/>
  <c r="AV21" i="11" s="1"/>
  <c r="BM123" i="5" s="1"/>
  <c r="P7" i="12"/>
  <c r="AJ21" i="12" s="1"/>
  <c r="CA21" i="5" s="1"/>
  <c r="F61" i="12"/>
  <c r="AV19" i="12" s="1"/>
  <c r="CA121" i="5" s="1"/>
  <c r="BH18" i="10" s="1"/>
  <c r="P56" i="12"/>
  <c r="AV34" i="12" s="1"/>
  <c r="CA136" i="5" s="1"/>
  <c r="BH33" i="10" s="1"/>
  <c r="K33" i="12"/>
  <c r="AP24" i="12" s="1"/>
  <c r="CA66" i="5" s="1"/>
  <c r="K15" i="12"/>
  <c r="AJ34" i="12" s="1"/>
  <c r="CA34" i="5" s="1"/>
  <c r="F5" i="12"/>
  <c r="AJ5" i="12" s="1"/>
  <c r="CA5" i="5" s="1"/>
  <c r="U18" i="10" s="1"/>
  <c r="F24" i="12"/>
  <c r="AP5" i="12" s="1"/>
  <c r="CA47" i="5" s="1"/>
  <c r="AJ4" i="10" s="1"/>
  <c r="F61" i="11"/>
  <c r="AV19" i="11" s="1"/>
  <c r="BM121" i="5" s="1"/>
  <c r="F57" i="12"/>
  <c r="AV15" i="12" s="1"/>
  <c r="CA117" i="5" s="1"/>
  <c r="BH14" i="10" s="1"/>
  <c r="P48" i="12"/>
  <c r="AV26" i="12" s="1"/>
  <c r="CA128" i="5" s="1"/>
  <c r="BH25" i="10" s="1"/>
  <c r="K25" i="12"/>
  <c r="AP16" i="12" s="1"/>
  <c r="CA58" i="5" s="1"/>
  <c r="F14" i="12"/>
  <c r="AJ26" i="12" s="1"/>
  <c r="CA26" i="5" s="1"/>
  <c r="P64" i="12"/>
  <c r="AV42" i="12" s="1"/>
  <c r="CA144" i="5" s="1"/>
  <c r="BH41" i="10" s="1"/>
  <c r="F42" i="12"/>
  <c r="AP42" i="12" s="1"/>
  <c r="CA84" i="5" s="1"/>
  <c r="P16" i="12"/>
  <c r="AJ42" i="12" s="1"/>
  <c r="CA42" i="5" s="1"/>
  <c r="N60" i="7"/>
  <c r="AT38" i="7" s="1"/>
  <c r="N52" i="7"/>
  <c r="AT30" i="7" s="1"/>
  <c r="I29" i="7"/>
  <c r="AN20" i="7" s="1"/>
  <c r="D59" i="7"/>
  <c r="AT17" i="7" s="1"/>
  <c r="D55" i="7"/>
  <c r="AT13" i="7" s="1"/>
  <c r="D64" i="7"/>
  <c r="AT22" i="7" s="1"/>
  <c r="N31" i="7"/>
  <c r="AN32" i="7" s="1"/>
  <c r="D10" i="7"/>
  <c r="AH10" i="7" s="1"/>
  <c r="D49" i="7"/>
  <c r="AT7" i="7" s="1"/>
  <c r="AW7" i="7" s="1"/>
  <c r="D18" i="7"/>
  <c r="AH30" i="7" s="1"/>
  <c r="D28" i="7"/>
  <c r="AN9" i="7" s="1"/>
  <c r="AQ9" i="7" s="1"/>
  <c r="N7" i="7"/>
  <c r="AH21" i="7" s="1"/>
  <c r="N26" i="7"/>
  <c r="AN27" i="7" s="1"/>
  <c r="D63" i="7"/>
  <c r="AT21" i="7" s="1"/>
  <c r="D20" i="7"/>
  <c r="AH32" i="7" s="1"/>
  <c r="N54" i="7"/>
  <c r="AT32" i="7" s="1"/>
  <c r="D60" i="7"/>
  <c r="AT18" i="7" s="1"/>
  <c r="I31" i="7"/>
  <c r="AN22" i="7" s="1"/>
  <c r="N50" i="7"/>
  <c r="AT28" i="7" s="1"/>
  <c r="D58" i="7"/>
  <c r="AT16" i="7" s="1"/>
  <c r="I27" i="7"/>
  <c r="AN18" i="7" s="1"/>
  <c r="N10" i="7"/>
  <c r="AH24" i="7" s="1"/>
  <c r="D66" i="7"/>
  <c r="AT24" i="7" s="1"/>
  <c r="N33" i="7"/>
  <c r="AN34" i="7" s="1"/>
  <c r="N29" i="7"/>
  <c r="AN30" i="7" s="1"/>
  <c r="D62" i="7"/>
  <c r="AT20" i="7" s="1"/>
  <c r="D52" i="7"/>
  <c r="AT10" i="7" s="1"/>
  <c r="N25" i="7"/>
  <c r="AN26" i="7" s="1"/>
  <c r="D48" i="7"/>
  <c r="AT6" i="7" s="1"/>
  <c r="AW6" i="7" s="1"/>
  <c r="D7" i="7"/>
  <c r="AH7" i="7" s="1"/>
  <c r="I9" i="7"/>
  <c r="AH16" i="7" s="1"/>
  <c r="I15" i="7"/>
  <c r="AH34" i="7" s="1"/>
  <c r="I17" i="7"/>
  <c r="AH36" i="7" s="1"/>
  <c r="D25" i="7"/>
  <c r="AN6" i="7" s="1"/>
  <c r="AQ6" i="7" s="1"/>
  <c r="D36" i="7"/>
  <c r="AN36" i="7" s="1"/>
  <c r="D40" i="7"/>
  <c r="AN40" i="7" s="1"/>
  <c r="D44" i="7"/>
  <c r="AN44" i="7" s="1"/>
  <c r="I19" i="7"/>
  <c r="AH38" i="7" s="1"/>
  <c r="N64" i="7"/>
  <c r="AT42" i="7" s="1"/>
  <c r="N56" i="7"/>
  <c r="AT34" i="7" s="1"/>
  <c r="I33" i="7"/>
  <c r="AN24" i="7" s="1"/>
  <c r="N48" i="7"/>
  <c r="AT26" i="7" s="1"/>
  <c r="D57" i="7"/>
  <c r="AT15" i="7" s="1"/>
  <c r="I25" i="7"/>
  <c r="AN16" i="7" s="1"/>
  <c r="N27" i="7"/>
  <c r="AN28" i="7" s="1"/>
  <c r="D53" i="7"/>
  <c r="AT11" i="7" s="1"/>
  <c r="I11" i="7"/>
  <c r="AH18" i="7" s="1"/>
  <c r="D51" i="7"/>
  <c r="AT9" i="7" s="1"/>
  <c r="D6" i="7"/>
  <c r="AH6" i="7" s="1"/>
  <c r="N8" i="7"/>
  <c r="AH22" i="7" s="1"/>
  <c r="D38" i="7"/>
  <c r="AN38" i="7" s="1"/>
  <c r="N63" i="7"/>
  <c r="AT41" i="7" s="1"/>
  <c r="N59" i="7"/>
  <c r="AT37" i="7" s="1"/>
  <c r="N55" i="7"/>
  <c r="AT33" i="7" s="1"/>
  <c r="N51" i="7"/>
  <c r="AT29" i="7" s="1"/>
  <c r="N11" i="7"/>
  <c r="AH25" i="7" s="1"/>
  <c r="N47" i="7"/>
  <c r="AT25" i="7" s="1"/>
  <c r="I10" i="7"/>
  <c r="AH17" i="7" s="1"/>
  <c r="D26" i="7"/>
  <c r="AN7" i="7" s="1"/>
  <c r="AQ7" i="7" s="1"/>
  <c r="N16" i="7"/>
  <c r="AH42" i="7" s="1"/>
  <c r="D17" i="7"/>
  <c r="AH29" i="7" s="1"/>
  <c r="D19" i="7"/>
  <c r="AH31" i="7" s="1"/>
  <c r="N53" i="7"/>
  <c r="AT31" i="7" s="1"/>
  <c r="I30" i="7"/>
  <c r="AN21" i="7" s="1"/>
  <c r="I26" i="7"/>
  <c r="AN17" i="7" s="1"/>
  <c r="N49" i="7"/>
  <c r="AT27" i="7" s="1"/>
  <c r="N32" i="7"/>
  <c r="AN33" i="7" s="1"/>
  <c r="D33" i="7"/>
  <c r="AN14" i="7" s="1"/>
  <c r="D11" i="7"/>
  <c r="AH11" i="7" s="1"/>
  <c r="D27" i="7"/>
  <c r="AN8" i="7" s="1"/>
  <c r="AQ8" i="7" s="1"/>
  <c r="D9" i="7"/>
  <c r="AH9" i="7" s="1"/>
  <c r="N6" i="7"/>
  <c r="AH20" i="7" s="1"/>
  <c r="N17" i="7"/>
  <c r="AH43" i="7" s="1"/>
  <c r="I14" i="7"/>
  <c r="AH33" i="7" s="1"/>
  <c r="D14" i="7"/>
  <c r="AH26" i="7" s="1"/>
  <c r="D16" i="7"/>
  <c r="AH28" i="7" s="1"/>
  <c r="D29" i="7"/>
  <c r="AN10" i="7" s="1"/>
  <c r="AQ10" i="7" s="1"/>
  <c r="I24" i="7"/>
  <c r="AN15" i="7" s="1"/>
  <c r="I32" i="7"/>
  <c r="AN23" i="7" s="1"/>
  <c r="N30" i="7"/>
  <c r="AN31" i="7" s="1"/>
  <c r="D37" i="7"/>
  <c r="AN37" i="7" s="1"/>
  <c r="D41" i="7"/>
  <c r="AN41" i="7" s="1"/>
  <c r="D47" i="7"/>
  <c r="AT5" i="7" s="1"/>
  <c r="AW5" i="7" s="1"/>
  <c r="D56" i="7"/>
  <c r="AT14" i="7" s="1"/>
  <c r="F39" i="7"/>
  <c r="AP39" i="7" s="1"/>
  <c r="AY81" i="5" s="1"/>
  <c r="AJ37" i="8" s="1"/>
  <c r="K30" i="7"/>
  <c r="P9" i="7"/>
  <c r="P32" i="7"/>
  <c r="AP33" i="7" s="1"/>
  <c r="AY75" i="5" s="1"/>
  <c r="AJ31" i="8" s="1"/>
  <c r="P65" i="7"/>
  <c r="AV43" i="7" s="1"/>
  <c r="F19" i="7"/>
  <c r="AJ31" i="7" s="1"/>
  <c r="AY31" i="5" s="1"/>
  <c r="P61" i="7"/>
  <c r="AV39" i="7" s="1"/>
  <c r="P53" i="7"/>
  <c r="AV31" i="7" s="1"/>
  <c r="P17" i="7"/>
  <c r="F33" i="7"/>
  <c r="F65" i="7"/>
  <c r="AV23" i="7" s="1"/>
  <c r="K20" i="7"/>
  <c r="AJ39" i="7" s="1"/>
  <c r="AY39" i="5" s="1"/>
  <c r="M21" i="1"/>
  <c r="K17" i="7"/>
  <c r="P58" i="7"/>
  <c r="AV36" i="7" s="1"/>
  <c r="F36" i="7"/>
  <c r="AP36" i="7" s="1"/>
  <c r="AY78" i="5" s="1"/>
  <c r="AJ34" i="8" s="1"/>
  <c r="M29" i="1"/>
  <c r="M28" i="1"/>
  <c r="M27" i="1"/>
  <c r="M18" i="1"/>
  <c r="A19" i="10"/>
  <c r="A19" i="9"/>
  <c r="AC5" i="9"/>
  <c r="A33" i="9"/>
  <c r="AO5" i="9"/>
  <c r="AS5" i="9" s="1"/>
  <c r="M17" i="8"/>
  <c r="A18" i="8"/>
  <c r="A28" i="8"/>
  <c r="AH27" i="7"/>
  <c r="AW32" i="1"/>
  <c r="AX32" i="1"/>
  <c r="AB33" i="1"/>
  <c r="AN32" i="1"/>
  <c r="AB19" i="1"/>
  <c r="AB26" i="1"/>
  <c r="AN64" i="7"/>
  <c r="AW106" i="5" s="1"/>
  <c r="AT8" i="7"/>
  <c r="AW8" i="7" s="1"/>
  <c r="V40" i="7"/>
  <c r="V36" i="7"/>
  <c r="V8" i="7"/>
  <c r="V24" i="7"/>
  <c r="V20" i="7"/>
  <c r="W18" i="7"/>
  <c r="V32" i="7"/>
  <c r="V16" i="7"/>
  <c r="W34" i="7"/>
  <c r="W26" i="7"/>
  <c r="V44" i="7"/>
  <c r="V28" i="7"/>
  <c r="V12" i="7"/>
  <c r="W42" i="7"/>
  <c r="V34" i="7"/>
  <c r="V26" i="7"/>
  <c r="V14" i="7"/>
  <c r="V6" i="7"/>
  <c r="W41" i="7"/>
  <c r="W37" i="7"/>
  <c r="W33" i="7"/>
  <c r="W29" i="7"/>
  <c r="W25" i="7"/>
  <c r="W21" i="7"/>
  <c r="W17" i="7"/>
  <c r="W13" i="7"/>
  <c r="AH44" i="7"/>
  <c r="W9" i="7"/>
  <c r="AH23" i="7"/>
  <c r="V43" i="7"/>
  <c r="V35" i="7"/>
  <c r="V27" i="7"/>
  <c r="V19" i="7"/>
  <c r="V11" i="7"/>
  <c r="AN53" i="7"/>
  <c r="AW95" i="5" s="1"/>
  <c r="W44" i="7"/>
  <c r="W28" i="7"/>
  <c r="W12" i="7"/>
  <c r="V39" i="7"/>
  <c r="V31" i="7"/>
  <c r="V23" i="7"/>
  <c r="V15" i="7"/>
  <c r="V7" i="7"/>
  <c r="V42" i="7"/>
  <c r="V38" i="7"/>
  <c r="V30" i="7"/>
  <c r="V22" i="7"/>
  <c r="V18" i="7"/>
  <c r="V10" i="7"/>
  <c r="W40" i="7"/>
  <c r="W32" i="7"/>
  <c r="W24" i="7"/>
  <c r="W16" i="7"/>
  <c r="AH15" i="7"/>
  <c r="W8" i="7"/>
  <c r="W36" i="7"/>
  <c r="AT44" i="7"/>
  <c r="W5" i="7"/>
  <c r="W39" i="7"/>
  <c r="W31" i="7"/>
  <c r="AH14" i="7"/>
  <c r="W7" i="7"/>
  <c r="V41" i="7"/>
  <c r="V37" i="7"/>
  <c r="V33" i="7"/>
  <c r="V29" i="7"/>
  <c r="V25" i="7"/>
  <c r="V21" i="7"/>
  <c r="V17" i="7"/>
  <c r="V13" i="7"/>
  <c r="V9" i="7"/>
  <c r="V5" i="7"/>
  <c r="W38" i="7"/>
  <c r="W30" i="7"/>
  <c r="W22" i="7"/>
  <c r="W14" i="7"/>
  <c r="W6" i="7"/>
  <c r="AH13" i="7"/>
  <c r="AN5" i="7"/>
  <c r="E41" i="7"/>
  <c r="AO41" i="7" s="1"/>
  <c r="AX83" i="5" s="1"/>
  <c r="O59" i="7"/>
  <c r="AU37" i="7" s="1"/>
  <c r="J28" i="7"/>
  <c r="E63" i="7"/>
  <c r="AU21" i="7" s="1"/>
  <c r="O26" i="7"/>
  <c r="AO27" i="7" s="1"/>
  <c r="AX69" i="5" s="1"/>
  <c r="J20" i="7"/>
  <c r="AI39" i="7" s="1"/>
  <c r="AX39" i="5" s="1"/>
  <c r="E35" i="7"/>
  <c r="AO35" i="7" s="1"/>
  <c r="AX77" i="5" s="1"/>
  <c r="E31" i="7"/>
  <c r="E29" i="7"/>
  <c r="E27" i="7"/>
  <c r="O66" i="7"/>
  <c r="E40" i="7"/>
  <c r="AO40" i="7" s="1"/>
  <c r="AX82" i="5" s="1"/>
  <c r="O58" i="7"/>
  <c r="AU36" i="7" s="1"/>
  <c r="E20" i="7"/>
  <c r="AI32" i="7" s="1"/>
  <c r="AX32" i="5" s="1"/>
  <c r="O50" i="7"/>
  <c r="AU28" i="7" s="1"/>
  <c r="O16" i="7"/>
  <c r="J15" i="7"/>
  <c r="O52" i="7"/>
  <c r="AU30" i="7" s="1"/>
  <c r="E66" i="7"/>
  <c r="AU24" i="7" s="1"/>
  <c r="E54" i="7"/>
  <c r="AU12" i="7" s="1"/>
  <c r="J9" i="7"/>
  <c r="J5" i="7"/>
  <c r="E55" i="7"/>
  <c r="AU13" i="7" s="1"/>
  <c r="J7" i="7"/>
  <c r="E10" i="7"/>
  <c r="AI10" i="7" s="1"/>
  <c r="F8" i="1"/>
  <c r="BB108" i="5" l="1"/>
  <c r="BB8" i="5"/>
  <c r="E12" i="15"/>
  <c r="DD34" i="5"/>
  <c r="DL14" i="5" s="1"/>
  <c r="E6" i="7"/>
  <c r="F12" i="15"/>
  <c r="Q12" i="15" s="1"/>
  <c r="F11" i="15"/>
  <c r="Q11" i="15" s="1"/>
  <c r="DU34" i="5"/>
  <c r="EC14" i="5" s="1"/>
  <c r="F10" i="15"/>
  <c r="Q10" i="15" s="1"/>
  <c r="DD8" i="5"/>
  <c r="DD21" i="5"/>
  <c r="DD10" i="5"/>
  <c r="DU10" i="5"/>
  <c r="DU8" i="5"/>
  <c r="DU30" i="5"/>
  <c r="EC10" i="5" s="1"/>
  <c r="CM34" i="5"/>
  <c r="CM10" i="5"/>
  <c r="DD43" i="5"/>
  <c r="DL23" i="5" s="1"/>
  <c r="DU21" i="5"/>
  <c r="DD30" i="5"/>
  <c r="DL10" i="5" s="1"/>
  <c r="DU31" i="5"/>
  <c r="EC11" i="5" s="1"/>
  <c r="F34" i="15"/>
  <c r="Q34" i="15" s="1"/>
  <c r="DD31" i="5"/>
  <c r="DL11" i="5" s="1"/>
  <c r="DD36" i="5"/>
  <c r="DL16" i="5" s="1"/>
  <c r="CM25" i="5"/>
  <c r="CU5" i="5" s="1"/>
  <c r="F28" i="15"/>
  <c r="Q28" i="15" s="1"/>
  <c r="DU26" i="5"/>
  <c r="EC6" i="5" s="1"/>
  <c r="F29" i="15"/>
  <c r="Q29" i="15" s="1"/>
  <c r="DU29" i="5"/>
  <c r="EC9" i="5" s="1"/>
  <c r="F32" i="15"/>
  <c r="Q32" i="15" s="1"/>
  <c r="AH2" i="9"/>
  <c r="AU2" i="9"/>
  <c r="BF2" i="10"/>
  <c r="AH2" i="10"/>
  <c r="AZ9" i="10"/>
  <c r="BJ21" i="10"/>
  <c r="AZ25" i="10"/>
  <c r="AZ33" i="10"/>
  <c r="BJ37" i="10"/>
  <c r="BJ17" i="10"/>
  <c r="AZ21" i="10"/>
  <c r="AZ29" i="10"/>
  <c r="AZ37" i="10"/>
  <c r="AT42" i="10"/>
  <c r="AL5" i="9"/>
  <c r="AG5" i="9"/>
  <c r="AY5" i="9"/>
  <c r="AT5" i="9"/>
  <c r="M33" i="1"/>
  <c r="AU4" i="8"/>
  <c r="M35" i="1"/>
  <c r="AU6" i="8"/>
  <c r="V33" i="1"/>
  <c r="AY4" i="8"/>
  <c r="P42" i="15"/>
  <c r="DD22" i="5"/>
  <c r="DU36" i="5"/>
  <c r="EC16" i="5" s="1"/>
  <c r="CM43" i="5"/>
  <c r="CU23" i="5" s="1"/>
  <c r="DU39" i="5"/>
  <c r="EC19" i="5" s="1"/>
  <c r="DD39" i="5"/>
  <c r="DL19" i="5" s="1"/>
  <c r="DD5" i="5"/>
  <c r="DD26" i="5"/>
  <c r="DL6" i="5" s="1"/>
  <c r="CM26" i="5"/>
  <c r="CU6" i="5" s="1"/>
  <c r="CM16" i="5"/>
  <c r="CM21" i="5"/>
  <c r="DU23" i="5"/>
  <c r="CM31" i="5"/>
  <c r="CU11" i="5" s="1"/>
  <c r="E53" i="7"/>
  <c r="AU11" i="7" s="1"/>
  <c r="AX113" i="5" s="1"/>
  <c r="DD16" i="5"/>
  <c r="CM5" i="5"/>
  <c r="F5" i="7" s="1"/>
  <c r="AJ5" i="7" s="1"/>
  <c r="AY5" i="5" s="1"/>
  <c r="CM22" i="5"/>
  <c r="M32" i="1"/>
  <c r="AC13" i="10"/>
  <c r="AG13" i="10" s="1"/>
  <c r="M35" i="10"/>
  <c r="A36" i="10"/>
  <c r="W35" i="10"/>
  <c r="W28" i="10"/>
  <c r="A29" i="10"/>
  <c r="M28" i="10"/>
  <c r="M25" i="14"/>
  <c r="AG4" i="9"/>
  <c r="W25" i="14"/>
  <c r="AL4" i="9"/>
  <c r="M32" i="14"/>
  <c r="AT4" i="9"/>
  <c r="W32" i="14"/>
  <c r="AY4" i="9"/>
  <c r="AN25" i="14"/>
  <c r="M26" i="1"/>
  <c r="AG4" i="8"/>
  <c r="AX25" i="14"/>
  <c r="W18" i="14"/>
  <c r="AW18" i="14"/>
  <c r="M18" i="14"/>
  <c r="M25" i="1"/>
  <c r="AG3" i="8"/>
  <c r="AW40" i="7"/>
  <c r="AH33" i="8"/>
  <c r="AI33" i="8"/>
  <c r="M34" i="1"/>
  <c r="V27" i="1"/>
  <c r="AK5" i="8"/>
  <c r="AH25" i="8"/>
  <c r="AI25" i="8"/>
  <c r="W27" i="1"/>
  <c r="AL5" i="8"/>
  <c r="AN18" i="14"/>
  <c r="W26" i="1"/>
  <c r="AL4" i="8"/>
  <c r="W33" i="14"/>
  <c r="A34" i="14"/>
  <c r="M33" i="14"/>
  <c r="G33" i="14"/>
  <c r="AX26" i="14"/>
  <c r="AB27" i="14"/>
  <c r="AN26" i="14"/>
  <c r="W20" i="14"/>
  <c r="A21" i="14"/>
  <c r="M20" i="14"/>
  <c r="A27" i="14"/>
  <c r="M26" i="14"/>
  <c r="W26" i="14"/>
  <c r="AH33" i="14"/>
  <c r="AX33" i="14"/>
  <c r="AW33" i="14"/>
  <c r="AV33" i="14"/>
  <c r="AB34" i="14"/>
  <c r="AU33" i="14"/>
  <c r="AT33" i="14"/>
  <c r="AN33" i="14"/>
  <c r="AB20" i="14"/>
  <c r="AN19" i="14"/>
  <c r="AX19" i="14"/>
  <c r="BY127" i="5"/>
  <c r="AT24" i="10" s="1"/>
  <c r="AW25" i="12"/>
  <c r="BY112" i="5"/>
  <c r="AT9" i="10" s="1"/>
  <c r="AW10" i="12"/>
  <c r="BY76" i="5"/>
  <c r="AQ34" i="12"/>
  <c r="BY28" i="5"/>
  <c r="AK28" i="12"/>
  <c r="BY36" i="5"/>
  <c r="AK36" i="12"/>
  <c r="BY132" i="5"/>
  <c r="AT29" i="10" s="1"/>
  <c r="AW30" i="12"/>
  <c r="BY67" i="5"/>
  <c r="AQ25" i="12"/>
  <c r="BY23" i="5"/>
  <c r="AK23" i="12"/>
  <c r="BY35" i="5"/>
  <c r="AK35" i="12"/>
  <c r="BY107" i="5"/>
  <c r="AT4" i="10" s="1"/>
  <c r="AW5" i="12"/>
  <c r="BY22" i="5"/>
  <c r="AK22" i="12"/>
  <c r="BY136" i="5"/>
  <c r="AT33" i="10" s="1"/>
  <c r="AW34" i="12"/>
  <c r="BK138" i="5"/>
  <c r="AW36" i="11"/>
  <c r="CD11" i="5"/>
  <c r="M19" i="9"/>
  <c r="M19" i="10"/>
  <c r="BY14" i="5"/>
  <c r="E28" i="10" s="1"/>
  <c r="AK14" i="12"/>
  <c r="BY49" i="5"/>
  <c r="AF6" i="10" s="1"/>
  <c r="AQ7" i="12"/>
  <c r="BY29" i="5"/>
  <c r="AK29" i="12"/>
  <c r="BY108" i="5"/>
  <c r="AT5" i="10" s="1"/>
  <c r="AW6" i="12"/>
  <c r="BY20" i="5"/>
  <c r="E35" i="10" s="1"/>
  <c r="AK20" i="12"/>
  <c r="BY116" i="5"/>
  <c r="AT13" i="10" s="1"/>
  <c r="AW14" i="12"/>
  <c r="BY32" i="5"/>
  <c r="AK32" i="12"/>
  <c r="BY78" i="5"/>
  <c r="AQ36" i="12"/>
  <c r="BY44" i="5"/>
  <c r="AK44" i="12"/>
  <c r="BY30" i="5"/>
  <c r="AK30" i="12"/>
  <c r="BY133" i="5"/>
  <c r="AT30" i="10" s="1"/>
  <c r="AW31" i="12"/>
  <c r="BY7" i="5"/>
  <c r="AK7" i="12"/>
  <c r="BY52" i="5"/>
  <c r="AF9" i="10" s="1"/>
  <c r="AQ10" i="12"/>
  <c r="BK125" i="5"/>
  <c r="AW23" i="11"/>
  <c r="BY77" i="5"/>
  <c r="AQ35" i="12"/>
  <c r="BY43" i="5"/>
  <c r="AK43" i="12"/>
  <c r="BY74" i="5"/>
  <c r="AQ32" i="12"/>
  <c r="BK136" i="5"/>
  <c r="AW34" i="11"/>
  <c r="BB113" i="5"/>
  <c r="AY9" i="8" s="1"/>
  <c r="DU25" i="5"/>
  <c r="EC5" i="5" s="1"/>
  <c r="W19" i="10"/>
  <c r="BY55" i="5"/>
  <c r="AF12" i="10" s="1"/>
  <c r="AQ13" i="12"/>
  <c r="BK126" i="5"/>
  <c r="AW24" i="11"/>
  <c r="BY9" i="5"/>
  <c r="AK9" i="12"/>
  <c r="BY61" i="5"/>
  <c r="AQ19" i="12"/>
  <c r="BY139" i="5"/>
  <c r="AT36" i="10" s="1"/>
  <c r="AW37" i="12"/>
  <c r="BY59" i="5"/>
  <c r="AQ17" i="12"/>
  <c r="BK122" i="5"/>
  <c r="AW20" i="11"/>
  <c r="BY126" i="5"/>
  <c r="AT23" i="10" s="1"/>
  <c r="AW24" i="12"/>
  <c r="BY138" i="5"/>
  <c r="AT35" i="10" s="1"/>
  <c r="AW36" i="12"/>
  <c r="BK132" i="5"/>
  <c r="AW30" i="11"/>
  <c r="BY54" i="5"/>
  <c r="AF11" i="10" s="1"/>
  <c r="AQ12" i="12"/>
  <c r="BY48" i="5"/>
  <c r="AF5" i="10" s="1"/>
  <c r="AQ6" i="12"/>
  <c r="BK133" i="5"/>
  <c r="AW31" i="11"/>
  <c r="BY85" i="5"/>
  <c r="AQ43" i="12"/>
  <c r="BY124" i="5"/>
  <c r="AT21" i="10" s="1"/>
  <c r="AW22" i="12"/>
  <c r="BK121" i="5"/>
  <c r="AW19" i="11"/>
  <c r="BB82" i="5"/>
  <c r="DD25" i="5"/>
  <c r="DL5" i="5" s="1"/>
  <c r="CD10" i="5"/>
  <c r="O11" i="7"/>
  <c r="AI25" i="7" s="1"/>
  <c r="AX25" i="5" s="1"/>
  <c r="BK123" i="5"/>
  <c r="AW21" i="11"/>
  <c r="BY131" i="5"/>
  <c r="AT28" i="10" s="1"/>
  <c r="AW29" i="12"/>
  <c r="BY79" i="5"/>
  <c r="AQ37" i="12"/>
  <c r="BY38" i="5"/>
  <c r="AK38" i="12"/>
  <c r="BY8" i="5"/>
  <c r="AK8" i="12"/>
  <c r="BK110" i="5"/>
  <c r="AW8" i="11"/>
  <c r="BY60" i="5"/>
  <c r="AQ18" i="12"/>
  <c r="BY86" i="5"/>
  <c r="AQ44" i="12"/>
  <c r="BY10" i="5"/>
  <c r="AK10" i="12"/>
  <c r="BY62" i="5"/>
  <c r="AQ20" i="12"/>
  <c r="BY11" i="5"/>
  <c r="AK11" i="12"/>
  <c r="BY125" i="5"/>
  <c r="AT22" i="10" s="1"/>
  <c r="AW23" i="12"/>
  <c r="BY58" i="5"/>
  <c r="AQ16" i="12"/>
  <c r="BY115" i="5"/>
  <c r="AT12" i="10" s="1"/>
  <c r="AW13" i="12"/>
  <c r="BY34" i="5"/>
  <c r="AK34" i="12"/>
  <c r="BY114" i="5"/>
  <c r="AT11" i="10" s="1"/>
  <c r="AW12" i="12"/>
  <c r="BK145" i="5"/>
  <c r="AW43" i="11"/>
  <c r="BY21" i="5"/>
  <c r="AK21" i="12"/>
  <c r="BK135" i="5"/>
  <c r="AW33" i="11"/>
  <c r="BY140" i="5"/>
  <c r="AT37" i="10" s="1"/>
  <c r="AW38" i="12"/>
  <c r="BY12" i="5"/>
  <c r="E26" i="10" s="1"/>
  <c r="AK12" i="12"/>
  <c r="BY72" i="5"/>
  <c r="AQ30" i="12"/>
  <c r="BK130" i="5"/>
  <c r="AW28" i="11"/>
  <c r="BK134" i="5"/>
  <c r="AW32" i="11"/>
  <c r="BY146" i="5"/>
  <c r="AT43" i="10" s="1"/>
  <c r="AW44" i="12"/>
  <c r="BY109" i="5"/>
  <c r="AT6" i="10" s="1"/>
  <c r="AW7" i="12"/>
  <c r="BY119" i="5"/>
  <c r="AT16" i="10" s="1"/>
  <c r="AW17" i="12"/>
  <c r="BY56" i="5"/>
  <c r="AF13" i="10" s="1"/>
  <c r="AQ14" i="12"/>
  <c r="BY31" i="5"/>
  <c r="AK31" i="12"/>
  <c r="BY70" i="5"/>
  <c r="AQ28" i="12"/>
  <c r="BY128" i="5"/>
  <c r="AT25" i="10" s="1"/>
  <c r="AW26" i="12"/>
  <c r="BK114" i="5"/>
  <c r="AW12" i="11"/>
  <c r="BB110" i="5"/>
  <c r="AY6" i="8" s="1"/>
  <c r="BY37" i="5"/>
  <c r="AK37" i="12"/>
  <c r="BK119" i="5"/>
  <c r="AW17" i="11"/>
  <c r="BY13" i="5"/>
  <c r="E27" i="10" s="1"/>
  <c r="AK13" i="12"/>
  <c r="BY73" i="5"/>
  <c r="AQ31" i="12"/>
  <c r="BY65" i="5"/>
  <c r="AQ23" i="12"/>
  <c r="BK140" i="5"/>
  <c r="AW38" i="11"/>
  <c r="BY122" i="5"/>
  <c r="AT19" i="10" s="1"/>
  <c r="AW20" i="12"/>
  <c r="BY118" i="5"/>
  <c r="AT15" i="10" s="1"/>
  <c r="AW16" i="12"/>
  <c r="BK142" i="5"/>
  <c r="AW40" i="11"/>
  <c r="BY47" i="5"/>
  <c r="AF4" i="10" s="1"/>
  <c r="AQ5" i="12"/>
  <c r="BY144" i="5"/>
  <c r="AT41" i="10" s="1"/>
  <c r="AW42" i="12"/>
  <c r="BK128" i="5"/>
  <c r="AW26" i="11"/>
  <c r="BY75" i="5"/>
  <c r="AQ33" i="12"/>
  <c r="BY63" i="5"/>
  <c r="AQ21" i="12"/>
  <c r="BY39" i="5"/>
  <c r="AK39" i="12"/>
  <c r="BK113" i="5"/>
  <c r="AW11" i="11"/>
  <c r="BY26" i="5"/>
  <c r="AK26" i="12"/>
  <c r="BP5" i="5"/>
  <c r="CD8" i="5"/>
  <c r="BY15" i="5"/>
  <c r="AK15" i="12"/>
  <c r="BY123" i="5"/>
  <c r="AT20" i="10" s="1"/>
  <c r="AW21" i="12"/>
  <c r="BK143" i="5"/>
  <c r="AW41" i="11"/>
  <c r="BY110" i="5"/>
  <c r="AT7" i="10" s="1"/>
  <c r="AW8" i="12"/>
  <c r="BY120" i="5"/>
  <c r="AT17" i="10" s="1"/>
  <c r="AW18" i="12"/>
  <c r="BY82" i="5"/>
  <c r="AQ40" i="12"/>
  <c r="BY5" i="5"/>
  <c r="E18" i="10" s="1"/>
  <c r="AK5" i="12"/>
  <c r="BY50" i="5"/>
  <c r="AF7" i="10" s="1"/>
  <c r="AQ8" i="12"/>
  <c r="BY71" i="5"/>
  <c r="AQ29" i="12"/>
  <c r="BK141" i="5"/>
  <c r="AW39" i="11"/>
  <c r="BY18" i="5"/>
  <c r="AK18" i="12"/>
  <c r="BY117" i="5"/>
  <c r="AT14" i="10" s="1"/>
  <c r="AW15" i="12"/>
  <c r="BY53" i="5"/>
  <c r="AF10" i="10" s="1"/>
  <c r="AQ11" i="12"/>
  <c r="BY51" i="5"/>
  <c r="AF8" i="10" s="1"/>
  <c r="AQ9" i="12"/>
  <c r="BY41" i="5"/>
  <c r="AK41" i="12"/>
  <c r="BY80" i="5"/>
  <c r="AQ38" i="12"/>
  <c r="BK112" i="5"/>
  <c r="AW10" i="11"/>
  <c r="BK116" i="5"/>
  <c r="AW14" i="11"/>
  <c r="BY64" i="5"/>
  <c r="AQ22" i="12"/>
  <c r="BY40" i="5"/>
  <c r="AK40" i="12"/>
  <c r="BK111" i="5"/>
  <c r="AW9" i="11"/>
  <c r="BY42" i="5"/>
  <c r="AK42" i="12"/>
  <c r="BY19" i="5"/>
  <c r="E34" i="10" s="1"/>
  <c r="AK19" i="12"/>
  <c r="BY81" i="5"/>
  <c r="AQ39" i="12"/>
  <c r="BY113" i="5"/>
  <c r="AT10" i="10" s="1"/>
  <c r="AW11" i="12"/>
  <c r="BK117" i="5"/>
  <c r="AW15" i="11"/>
  <c r="BB14" i="5"/>
  <c r="BY130" i="5"/>
  <c r="AT27" i="10" s="1"/>
  <c r="AW28" i="12"/>
  <c r="BY121" i="5"/>
  <c r="AT18" i="10" s="1"/>
  <c r="AW19" i="12"/>
  <c r="BY33" i="5"/>
  <c r="AK33" i="12"/>
  <c r="BY83" i="5"/>
  <c r="AQ41" i="12"/>
  <c r="BK144" i="5"/>
  <c r="AW42" i="11"/>
  <c r="BY141" i="5"/>
  <c r="AT38" i="10" s="1"/>
  <c r="AW39" i="12"/>
  <c r="BK107" i="5"/>
  <c r="AW5" i="11"/>
  <c r="BK115" i="5"/>
  <c r="AW13" i="11"/>
  <c r="CM23" i="5"/>
  <c r="BB12" i="5"/>
  <c r="BY129" i="5"/>
  <c r="AT26" i="10" s="1"/>
  <c r="AW27" i="12"/>
  <c r="BY69" i="5"/>
  <c r="AQ27" i="12"/>
  <c r="BY25" i="5"/>
  <c r="AK25" i="12"/>
  <c r="BY135" i="5"/>
  <c r="AT32" i="10" s="1"/>
  <c r="AW33" i="12"/>
  <c r="BY143" i="5"/>
  <c r="AT40" i="10" s="1"/>
  <c r="AW41" i="12"/>
  <c r="BY68" i="5"/>
  <c r="AQ26" i="12"/>
  <c r="BY134" i="5"/>
  <c r="AT31" i="10" s="1"/>
  <c r="AW32" i="12"/>
  <c r="BY142" i="5"/>
  <c r="AT39" i="10" s="1"/>
  <c r="AW40" i="12"/>
  <c r="BY84" i="5"/>
  <c r="AQ42" i="12"/>
  <c r="BY27" i="5"/>
  <c r="AK27" i="12"/>
  <c r="BY137" i="5"/>
  <c r="AT34" i="10" s="1"/>
  <c r="AW35" i="12"/>
  <c r="BY66" i="5"/>
  <c r="AQ24" i="12"/>
  <c r="BB40" i="5"/>
  <c r="DD23" i="5"/>
  <c r="CD29" i="5"/>
  <c r="BY24" i="5"/>
  <c r="AK24" i="12"/>
  <c r="BK131" i="5"/>
  <c r="AW29" i="11"/>
  <c r="O9" i="7"/>
  <c r="AI23" i="7" s="1"/>
  <c r="AX23" i="5" s="1"/>
  <c r="BY57" i="5"/>
  <c r="AQ15" i="12"/>
  <c r="BK139" i="5"/>
  <c r="AW37" i="11"/>
  <c r="BY16" i="5"/>
  <c r="AK16" i="12"/>
  <c r="BK118" i="5"/>
  <c r="AW16" i="11"/>
  <c r="BK146" i="5"/>
  <c r="AW44" i="11"/>
  <c r="BY111" i="5"/>
  <c r="AT8" i="10" s="1"/>
  <c r="AW9" i="12"/>
  <c r="BK129" i="5"/>
  <c r="AW27" i="11"/>
  <c r="BK137" i="5"/>
  <c r="AW35" i="11"/>
  <c r="BY6" i="5"/>
  <c r="E19" i="10" s="1"/>
  <c r="AK6" i="12"/>
  <c r="BK124" i="5"/>
  <c r="AW22" i="11"/>
  <c r="BB84" i="5"/>
  <c r="W19" i="9"/>
  <c r="BK85" i="5"/>
  <c r="AQ43" i="11"/>
  <c r="BK56" i="5"/>
  <c r="AQ14" i="11"/>
  <c r="BK50" i="5"/>
  <c r="AQ8" i="11"/>
  <c r="BK10" i="5"/>
  <c r="AK10" i="11"/>
  <c r="BK57" i="5"/>
  <c r="AQ15" i="11"/>
  <c r="BK79" i="5"/>
  <c r="AQ37" i="11"/>
  <c r="BK55" i="5"/>
  <c r="AQ13" i="11"/>
  <c r="BK68" i="5"/>
  <c r="AQ26" i="11"/>
  <c r="BK16" i="5"/>
  <c r="AK16" i="11"/>
  <c r="BK60" i="5"/>
  <c r="AQ18" i="11"/>
  <c r="BK40" i="5"/>
  <c r="AK40" i="11"/>
  <c r="BK44" i="5"/>
  <c r="AK44" i="11"/>
  <c r="BK25" i="5"/>
  <c r="AK25" i="11"/>
  <c r="BK7" i="5"/>
  <c r="E20" i="14" s="1"/>
  <c r="AK7" i="11"/>
  <c r="BK19" i="5"/>
  <c r="AK19" i="11"/>
  <c r="BK59" i="5"/>
  <c r="AQ17" i="11"/>
  <c r="BK31" i="5"/>
  <c r="AK31" i="11"/>
  <c r="BK35" i="5"/>
  <c r="AK35" i="11"/>
  <c r="BK39" i="5"/>
  <c r="AK39" i="11"/>
  <c r="BK58" i="5"/>
  <c r="AQ16" i="11"/>
  <c r="BK21" i="5"/>
  <c r="AK21" i="11"/>
  <c r="BK84" i="5"/>
  <c r="AQ42" i="11"/>
  <c r="BK36" i="5"/>
  <c r="AK36" i="11"/>
  <c r="BK26" i="5"/>
  <c r="AK26" i="11"/>
  <c r="BK49" i="5"/>
  <c r="AQ7" i="11"/>
  <c r="BK13" i="5"/>
  <c r="AK13" i="11"/>
  <c r="BK53" i="5"/>
  <c r="AQ11" i="11"/>
  <c r="BK29" i="5"/>
  <c r="AK29" i="11"/>
  <c r="BK41" i="5"/>
  <c r="AK41" i="11"/>
  <c r="BK14" i="5"/>
  <c r="AK14" i="11"/>
  <c r="BK24" i="5"/>
  <c r="AK24" i="11"/>
  <c r="BK82" i="5"/>
  <c r="AQ40" i="11"/>
  <c r="BK47" i="5"/>
  <c r="AQ5" i="11"/>
  <c r="BK66" i="5"/>
  <c r="AQ24" i="11"/>
  <c r="BK69" i="5"/>
  <c r="AQ27" i="11"/>
  <c r="BK43" i="5"/>
  <c r="AK43" i="11"/>
  <c r="BK48" i="5"/>
  <c r="AF5" i="9" s="1"/>
  <c r="AQ6" i="11"/>
  <c r="BK11" i="5"/>
  <c r="AK11" i="11"/>
  <c r="BK71" i="5"/>
  <c r="AQ29" i="11"/>
  <c r="BK23" i="5"/>
  <c r="AK23" i="11"/>
  <c r="BK81" i="5"/>
  <c r="AQ39" i="11"/>
  <c r="BK18" i="5"/>
  <c r="AK18" i="11"/>
  <c r="BK51" i="5"/>
  <c r="AQ9" i="11"/>
  <c r="BK83" i="5"/>
  <c r="AQ41" i="11"/>
  <c r="BK77" i="5"/>
  <c r="AQ35" i="11"/>
  <c r="BK73" i="5"/>
  <c r="AQ31" i="11"/>
  <c r="BK8" i="5"/>
  <c r="AK8" i="11"/>
  <c r="BK38" i="5"/>
  <c r="AK38" i="11"/>
  <c r="BK76" i="5"/>
  <c r="AQ34" i="11"/>
  <c r="BK32" i="5"/>
  <c r="AK32" i="11"/>
  <c r="BK63" i="5"/>
  <c r="AQ21" i="11"/>
  <c r="BK33" i="5"/>
  <c r="AK33" i="11"/>
  <c r="BK15" i="5"/>
  <c r="AK15" i="11"/>
  <c r="BK52" i="5"/>
  <c r="AQ10" i="11"/>
  <c r="BK54" i="5"/>
  <c r="AQ12" i="11"/>
  <c r="BK30" i="5"/>
  <c r="AK30" i="11"/>
  <c r="BK6" i="5"/>
  <c r="AK6" i="11"/>
  <c r="BK70" i="5"/>
  <c r="AQ28" i="11"/>
  <c r="BK22" i="5"/>
  <c r="AK22" i="11"/>
  <c r="BK27" i="5"/>
  <c r="AK27" i="11"/>
  <c r="BK62" i="5"/>
  <c r="AQ20" i="11"/>
  <c r="BK17" i="5"/>
  <c r="AK17" i="11"/>
  <c r="BK65" i="5"/>
  <c r="AQ23" i="11"/>
  <c r="BK80" i="5"/>
  <c r="AQ38" i="11"/>
  <c r="BK5" i="5"/>
  <c r="AK5" i="11"/>
  <c r="BK28" i="5"/>
  <c r="AK28" i="11"/>
  <c r="BK64" i="5"/>
  <c r="AQ22" i="11"/>
  <c r="BK72" i="5"/>
  <c r="AQ30" i="11"/>
  <c r="BK67" i="5"/>
  <c r="AQ25" i="11"/>
  <c r="BK75" i="5"/>
  <c r="AQ33" i="11"/>
  <c r="BK74" i="5"/>
  <c r="AQ32" i="11"/>
  <c r="BK34" i="5"/>
  <c r="AK34" i="11"/>
  <c r="AW135" i="5"/>
  <c r="AT31" i="8" s="1"/>
  <c r="AW33" i="7"/>
  <c r="AW78" i="5"/>
  <c r="AF34" i="8" s="1"/>
  <c r="AQ36" i="7"/>
  <c r="AW126" i="5"/>
  <c r="AT22" i="8" s="1"/>
  <c r="AW24" i="7"/>
  <c r="AW74" i="5"/>
  <c r="AF30" i="8" s="1"/>
  <c r="AQ32" i="7"/>
  <c r="AW19" i="5"/>
  <c r="AK19" i="7"/>
  <c r="AW57" i="5"/>
  <c r="AF13" i="8" s="1"/>
  <c r="AQ15" i="7"/>
  <c r="AW31" i="5"/>
  <c r="DQ11" i="5" s="1"/>
  <c r="AK31" i="7"/>
  <c r="AW18" i="5"/>
  <c r="AK18" i="7"/>
  <c r="AW16" i="5"/>
  <c r="AK16" i="7"/>
  <c r="AW14" i="5"/>
  <c r="AK14" i="7"/>
  <c r="AW15" i="5"/>
  <c r="AK15" i="7"/>
  <c r="AW79" i="5"/>
  <c r="AF35" i="8" s="1"/>
  <c r="AQ37" i="7"/>
  <c r="AW43" i="5"/>
  <c r="AK43" i="7"/>
  <c r="AW11" i="5"/>
  <c r="AF19" i="1" s="1"/>
  <c r="AK11" i="7"/>
  <c r="AW59" i="5"/>
  <c r="AF15" i="8" s="1"/>
  <c r="AQ17" i="7"/>
  <c r="AW29" i="5"/>
  <c r="AK29" i="7"/>
  <c r="AW127" i="5"/>
  <c r="AT23" i="8" s="1"/>
  <c r="AW25" i="7"/>
  <c r="AW139" i="5"/>
  <c r="AT35" i="8" s="1"/>
  <c r="AW37" i="7"/>
  <c r="AW22" i="5"/>
  <c r="AK22" i="7"/>
  <c r="AW113" i="5"/>
  <c r="AT9" i="8" s="1"/>
  <c r="AW11" i="7"/>
  <c r="AW128" i="5"/>
  <c r="AT24" i="8" s="1"/>
  <c r="AW26" i="7"/>
  <c r="AW38" i="5"/>
  <c r="DQ18" i="5" s="1"/>
  <c r="AK38" i="7"/>
  <c r="AW7" i="5"/>
  <c r="E20" i="1" s="1"/>
  <c r="AK7" i="7"/>
  <c r="AW122" i="5"/>
  <c r="AT18" i="8" s="1"/>
  <c r="AW20" i="7"/>
  <c r="AW24" i="5"/>
  <c r="AK24" i="7"/>
  <c r="AW64" i="5"/>
  <c r="AF20" i="8" s="1"/>
  <c r="AQ22" i="7"/>
  <c r="AW123" i="5"/>
  <c r="AT19" i="8" s="1"/>
  <c r="AW21" i="7"/>
  <c r="AW30" i="5"/>
  <c r="AK30" i="7"/>
  <c r="AW124" i="5"/>
  <c r="AT20" i="8" s="1"/>
  <c r="AW22" i="7"/>
  <c r="AW132" i="5"/>
  <c r="AT28" i="8" s="1"/>
  <c r="AW30" i="7"/>
  <c r="AW37" i="5"/>
  <c r="DQ17" i="5" s="1"/>
  <c r="AK37" i="7"/>
  <c r="AW35" i="5"/>
  <c r="DQ15" i="5" s="1"/>
  <c r="AK35" i="7"/>
  <c r="AW41" i="5"/>
  <c r="AK41" i="7"/>
  <c r="AW67" i="5"/>
  <c r="AF23" i="8" s="1"/>
  <c r="AQ25" i="7"/>
  <c r="AW33" i="5"/>
  <c r="DQ13" i="5" s="1"/>
  <c r="AK33" i="7"/>
  <c r="AW17" i="5"/>
  <c r="AK17" i="7"/>
  <c r="AW117" i="5"/>
  <c r="AT13" i="8" s="1"/>
  <c r="AW15" i="7"/>
  <c r="AW112" i="5"/>
  <c r="AT8" i="8" s="1"/>
  <c r="AW10" i="7"/>
  <c r="AW32" i="5"/>
  <c r="AK32" i="7"/>
  <c r="AW62" i="5"/>
  <c r="AF18" i="8" s="1"/>
  <c r="AQ20" i="7"/>
  <c r="AW114" i="5"/>
  <c r="AT10" i="8" s="1"/>
  <c r="AW12" i="7"/>
  <c r="AW61" i="5"/>
  <c r="AF17" i="8" s="1"/>
  <c r="AQ19" i="7"/>
  <c r="AW53" i="5"/>
  <c r="AF9" i="8" s="1"/>
  <c r="AQ11" i="7"/>
  <c r="AW40" i="5"/>
  <c r="DQ20" i="5" s="1"/>
  <c r="AK40" i="7"/>
  <c r="AW146" i="5"/>
  <c r="AW44" i="7"/>
  <c r="AW23" i="5"/>
  <c r="AK23" i="7"/>
  <c r="AW116" i="5"/>
  <c r="AT12" i="8" s="1"/>
  <c r="AW14" i="7"/>
  <c r="AW73" i="5"/>
  <c r="AF29" i="8" s="1"/>
  <c r="AQ31" i="7"/>
  <c r="AW28" i="5"/>
  <c r="AK28" i="7"/>
  <c r="AW20" i="5"/>
  <c r="AK20" i="7"/>
  <c r="AW56" i="5"/>
  <c r="AF12" i="8" s="1"/>
  <c r="AQ14" i="7"/>
  <c r="AW63" i="5"/>
  <c r="AF19" i="8" s="1"/>
  <c r="AQ21" i="7"/>
  <c r="AW42" i="5"/>
  <c r="AK42" i="7"/>
  <c r="AW25" i="5"/>
  <c r="DQ5" i="5" s="1"/>
  <c r="AK25" i="7"/>
  <c r="AW143" i="5"/>
  <c r="AW41" i="7"/>
  <c r="AW6" i="5"/>
  <c r="E18" i="8" s="1"/>
  <c r="AK6" i="7"/>
  <c r="AW70" i="5"/>
  <c r="AF26" i="8" s="1"/>
  <c r="AQ28" i="7"/>
  <c r="AW66" i="5"/>
  <c r="AF22" i="8" s="1"/>
  <c r="AQ24" i="7"/>
  <c r="AW86" i="5"/>
  <c r="AQ44" i="7"/>
  <c r="AW36" i="5"/>
  <c r="AK36" i="7"/>
  <c r="AW72" i="5"/>
  <c r="AF28" i="8" s="1"/>
  <c r="AQ30" i="7"/>
  <c r="AW60" i="5"/>
  <c r="AF16" i="8" s="1"/>
  <c r="AQ18" i="7"/>
  <c r="AW120" i="5"/>
  <c r="AT16" i="8" s="1"/>
  <c r="AW18" i="7"/>
  <c r="AW69" i="5"/>
  <c r="AF25" i="8" s="1"/>
  <c r="AQ27" i="7"/>
  <c r="AW115" i="5"/>
  <c r="AT11" i="8" s="1"/>
  <c r="AW13" i="7"/>
  <c r="AW140" i="5"/>
  <c r="AT36" i="8" s="1"/>
  <c r="AW38" i="7"/>
  <c r="AW8" i="5"/>
  <c r="E21" i="1" s="1"/>
  <c r="AK8" i="7"/>
  <c r="AW125" i="5"/>
  <c r="AT21" i="8" s="1"/>
  <c r="AW23" i="7"/>
  <c r="AW85" i="5"/>
  <c r="AQ43" i="7"/>
  <c r="AW12" i="5"/>
  <c r="AK12" i="7"/>
  <c r="AW13" i="5"/>
  <c r="AK13" i="7"/>
  <c r="AW44" i="5"/>
  <c r="AK44" i="7"/>
  <c r="AW83" i="5"/>
  <c r="AQ41" i="7"/>
  <c r="AW129" i="5"/>
  <c r="AT25" i="8" s="1"/>
  <c r="AW27" i="7"/>
  <c r="AW80" i="5"/>
  <c r="AF36" i="8" s="1"/>
  <c r="AQ38" i="7"/>
  <c r="AW144" i="5"/>
  <c r="AW42" i="7"/>
  <c r="AW130" i="5"/>
  <c r="AT26" i="8" s="1"/>
  <c r="AW28" i="7"/>
  <c r="AW54" i="5"/>
  <c r="AF10" i="8" s="1"/>
  <c r="AQ12" i="7"/>
  <c r="AQ5" i="7"/>
  <c r="AW27" i="5"/>
  <c r="AK27" i="7"/>
  <c r="AW65" i="5"/>
  <c r="AF21" i="8" s="1"/>
  <c r="AQ23" i="7"/>
  <c r="AW26" i="5"/>
  <c r="AK26" i="7"/>
  <c r="AW9" i="5"/>
  <c r="E22" i="1" s="1"/>
  <c r="AK9" i="7"/>
  <c r="AW75" i="5"/>
  <c r="AF31" i="8" s="1"/>
  <c r="AQ33" i="7"/>
  <c r="AW133" i="5"/>
  <c r="AT29" i="8" s="1"/>
  <c r="AW31" i="7"/>
  <c r="AW131" i="5"/>
  <c r="AT27" i="8" s="1"/>
  <c r="AW29" i="7"/>
  <c r="AK5" i="7"/>
  <c r="AW111" i="5"/>
  <c r="AT7" i="8" s="1"/>
  <c r="AW9" i="7"/>
  <c r="AW58" i="5"/>
  <c r="AF14" i="8" s="1"/>
  <c r="AQ16" i="7"/>
  <c r="AW136" i="5"/>
  <c r="AT32" i="8" s="1"/>
  <c r="AW34" i="7"/>
  <c r="AW82" i="5"/>
  <c r="AQ40" i="7"/>
  <c r="AW34" i="5"/>
  <c r="AK34" i="7"/>
  <c r="AW68" i="5"/>
  <c r="AF24" i="8" s="1"/>
  <c r="AQ26" i="7"/>
  <c r="AW76" i="5"/>
  <c r="AF32" i="8" s="1"/>
  <c r="AQ34" i="7"/>
  <c r="AW118" i="5"/>
  <c r="AT14" i="8" s="1"/>
  <c r="AW16" i="7"/>
  <c r="AW134" i="5"/>
  <c r="AT30" i="8" s="1"/>
  <c r="AW32" i="7"/>
  <c r="AW21" i="5"/>
  <c r="AK21" i="7"/>
  <c r="AW10" i="5"/>
  <c r="AF18" i="1" s="1"/>
  <c r="AK10" i="7"/>
  <c r="AW119" i="5"/>
  <c r="AT15" i="8" s="1"/>
  <c r="AW17" i="7"/>
  <c r="AW77" i="5"/>
  <c r="AF33" i="8" s="1"/>
  <c r="AQ35" i="7"/>
  <c r="AW55" i="5"/>
  <c r="AF11" i="8" s="1"/>
  <c r="AQ13" i="7"/>
  <c r="AW39" i="5"/>
  <c r="AK39" i="7"/>
  <c r="AW47" i="5"/>
  <c r="AF3" i="8" s="1"/>
  <c r="AW107" i="5"/>
  <c r="AT3" i="8" s="1"/>
  <c r="DQ10" i="5"/>
  <c r="DQ21" i="5"/>
  <c r="DQ19" i="5"/>
  <c r="DQ12" i="5"/>
  <c r="DQ14" i="5"/>
  <c r="DQ23" i="5"/>
  <c r="DQ9" i="5"/>
  <c r="DQ7" i="5"/>
  <c r="DQ16" i="5"/>
  <c r="DQ8" i="5"/>
  <c r="DQ22" i="5"/>
  <c r="DQ24" i="5"/>
  <c r="DQ6" i="5"/>
  <c r="CD134" i="5"/>
  <c r="BI31" i="10" s="1"/>
  <c r="BP63" i="5"/>
  <c r="BP41" i="5"/>
  <c r="BP31" i="5"/>
  <c r="CD35" i="5"/>
  <c r="F8" i="12"/>
  <c r="AJ8" i="12" s="1"/>
  <c r="CA8" i="5" s="1"/>
  <c r="F59" i="12"/>
  <c r="AV17" i="12" s="1"/>
  <c r="CA119" i="5" s="1"/>
  <c r="BH16" i="10" s="1"/>
  <c r="BB133" i="5"/>
  <c r="AY29" i="8" s="1"/>
  <c r="BB63" i="5"/>
  <c r="AK19" i="8" s="1"/>
  <c r="BB58" i="5"/>
  <c r="AK14" i="8" s="1"/>
  <c r="BB47" i="5"/>
  <c r="AK3" i="8" s="1"/>
  <c r="BB20" i="5"/>
  <c r="BP9" i="5"/>
  <c r="BP116" i="5"/>
  <c r="BP55" i="5"/>
  <c r="BP33" i="5"/>
  <c r="BP18" i="5"/>
  <c r="CD78" i="5"/>
  <c r="F48" i="12"/>
  <c r="AV6" i="12" s="1"/>
  <c r="CA108" i="5" s="1"/>
  <c r="BH5" i="10" s="1"/>
  <c r="P52" i="12"/>
  <c r="AV30" i="12" s="1"/>
  <c r="CA132" i="5" s="1"/>
  <c r="BH29" i="10" s="1"/>
  <c r="BB51" i="5"/>
  <c r="BP48" i="5"/>
  <c r="BP132" i="5"/>
  <c r="BP117" i="5"/>
  <c r="CD130" i="5"/>
  <c r="BI27" i="10" s="1"/>
  <c r="BP79" i="5"/>
  <c r="BW113" i="5"/>
  <c r="AB18" i="5" s="1"/>
  <c r="DY18" i="5" s="1"/>
  <c r="BP25" i="5"/>
  <c r="CD25" i="5"/>
  <c r="CD70" i="5"/>
  <c r="CD30" i="5"/>
  <c r="BP82" i="5"/>
  <c r="BB122" i="5"/>
  <c r="AY18" i="8" s="1"/>
  <c r="BB117" i="5"/>
  <c r="AY13" i="8" s="1"/>
  <c r="BB109" i="5"/>
  <c r="AY5" i="8" s="1"/>
  <c r="BB32" i="5"/>
  <c r="BB64" i="5"/>
  <c r="AK20" i="8" s="1"/>
  <c r="BB57" i="5"/>
  <c r="AK13" i="8" s="1"/>
  <c r="F48" i="7"/>
  <c r="BP109" i="5"/>
  <c r="BP134" i="5"/>
  <c r="BP71" i="5"/>
  <c r="BW111" i="5"/>
  <c r="AB14" i="5" s="1"/>
  <c r="DY14" i="5" s="1"/>
  <c r="BP122" i="5"/>
  <c r="BP73" i="5"/>
  <c r="BP15" i="5"/>
  <c r="CD32" i="5"/>
  <c r="CD19" i="5"/>
  <c r="V34" i="10" s="1"/>
  <c r="AQ7" i="5"/>
  <c r="CD7" i="5"/>
  <c r="BP52" i="5"/>
  <c r="BP129" i="5"/>
  <c r="BP17" i="5"/>
  <c r="CD131" i="5"/>
  <c r="BI28" i="10" s="1"/>
  <c r="BP60" i="5"/>
  <c r="BP76" i="5"/>
  <c r="CD41" i="5"/>
  <c r="BP34" i="5"/>
  <c r="CD28" i="5"/>
  <c r="BP115" i="5"/>
  <c r="BP131" i="5"/>
  <c r="CD144" i="5"/>
  <c r="BI41" i="10" s="1"/>
  <c r="CD66" i="5"/>
  <c r="CD74" i="5"/>
  <c r="BP61" i="5"/>
  <c r="CD14" i="5"/>
  <c r="V28" i="10" s="1"/>
  <c r="CD20" i="5"/>
  <c r="V35" i="10" s="1"/>
  <c r="CU19" i="5"/>
  <c r="P61" i="12"/>
  <c r="AV39" i="12" s="1"/>
  <c r="CA141" i="5" s="1"/>
  <c r="BH38" i="10" s="1"/>
  <c r="F39" i="12"/>
  <c r="AP39" i="12" s="1"/>
  <c r="CA81" i="5" s="1"/>
  <c r="P61" i="11"/>
  <c r="AV39" i="11" s="1"/>
  <c r="BM141" i="5" s="1"/>
  <c r="K20" i="12"/>
  <c r="AJ39" i="12" s="1"/>
  <c r="CA39" i="5" s="1"/>
  <c r="F39" i="11"/>
  <c r="AP39" i="11" s="1"/>
  <c r="BM81" i="5" s="1"/>
  <c r="K20" i="11"/>
  <c r="AJ39" i="11" s="1"/>
  <c r="BM39" i="5" s="1"/>
  <c r="CU10" i="5"/>
  <c r="K29" i="12"/>
  <c r="AP20" i="12" s="1"/>
  <c r="CA62" i="5" s="1"/>
  <c r="K29" i="11"/>
  <c r="AP20" i="11" s="1"/>
  <c r="BM62" i="5" s="1"/>
  <c r="F59" i="11"/>
  <c r="AV17" i="11" s="1"/>
  <c r="BM119" i="5" s="1"/>
  <c r="F18" i="11"/>
  <c r="AJ30" i="11" s="1"/>
  <c r="BM30" i="5" s="1"/>
  <c r="F18" i="12"/>
  <c r="AJ30" i="12" s="1"/>
  <c r="CA30" i="5" s="1"/>
  <c r="P52" i="11"/>
  <c r="AV30" i="11" s="1"/>
  <c r="BM132" i="5" s="1"/>
  <c r="BB44" i="5"/>
  <c r="P53" i="12"/>
  <c r="AV31" i="12" s="1"/>
  <c r="CA133" i="5" s="1"/>
  <c r="BH30" i="10" s="1"/>
  <c r="K30" i="12"/>
  <c r="AP21" i="12" s="1"/>
  <c r="CA63" i="5" s="1"/>
  <c r="P53" i="11"/>
  <c r="AV31" i="11" s="1"/>
  <c r="BM133" i="5" s="1"/>
  <c r="F30" i="11"/>
  <c r="AP11" i="11" s="1"/>
  <c r="BM53" i="5" s="1"/>
  <c r="F19" i="11"/>
  <c r="AJ31" i="11" s="1"/>
  <c r="BM31" i="5" s="1"/>
  <c r="F19" i="12"/>
  <c r="AJ31" i="12" s="1"/>
  <c r="CA31" i="5" s="1"/>
  <c r="K30" i="11"/>
  <c r="AP21" i="11" s="1"/>
  <c r="BM63" i="5" s="1"/>
  <c r="CU16" i="5"/>
  <c r="P58" i="11"/>
  <c r="AV36" i="11" s="1"/>
  <c r="BM138" i="5" s="1"/>
  <c r="F36" i="11"/>
  <c r="AP36" i="11" s="1"/>
  <c r="BM78" i="5" s="1"/>
  <c r="P58" i="12"/>
  <c r="AV36" i="12" s="1"/>
  <c r="CA138" i="5" s="1"/>
  <c r="BH35" i="10" s="1"/>
  <c r="F36" i="12"/>
  <c r="AP36" i="12" s="1"/>
  <c r="CA78" i="5" s="1"/>
  <c r="K17" i="11"/>
  <c r="AJ36" i="11" s="1"/>
  <c r="BM36" i="5" s="1"/>
  <c r="K17" i="12"/>
  <c r="AJ36" i="12" s="1"/>
  <c r="CA36" i="5" s="1"/>
  <c r="BB27" i="5"/>
  <c r="CM29" i="5"/>
  <c r="BB28" i="5"/>
  <c r="F49" i="12"/>
  <c r="AV7" i="12" s="1"/>
  <c r="CA109" i="5" s="1"/>
  <c r="BH6" i="10" s="1"/>
  <c r="F10" i="12"/>
  <c r="AJ10" i="12" s="1"/>
  <c r="CA10" i="5" s="1"/>
  <c r="BB7" i="5"/>
  <c r="V20" i="1" s="1"/>
  <c r="AQ5" i="5"/>
  <c r="CD5" i="5"/>
  <c r="V18" i="10" s="1"/>
  <c r="BP8" i="5"/>
  <c r="BP51" i="5"/>
  <c r="BP108" i="5"/>
  <c r="BP112" i="5"/>
  <c r="BP58" i="5"/>
  <c r="BP128" i="5"/>
  <c r="BP144" i="5"/>
  <c r="CD109" i="5"/>
  <c r="BI6" i="10" s="1"/>
  <c r="CD113" i="5"/>
  <c r="BI10" i="10" s="1"/>
  <c r="CD117" i="5"/>
  <c r="BI14" i="10" s="1"/>
  <c r="CD121" i="5"/>
  <c r="BI18" i="10" s="1"/>
  <c r="CD125" i="5"/>
  <c r="BI22" i="10" s="1"/>
  <c r="CD141" i="5"/>
  <c r="BI38" i="10" s="1"/>
  <c r="CD145" i="5"/>
  <c r="BI42" i="10" s="1"/>
  <c r="BP118" i="5"/>
  <c r="BP113" i="5"/>
  <c r="BP141" i="5"/>
  <c r="CD138" i="5"/>
  <c r="BI35" i="10" s="1"/>
  <c r="CD142" i="5"/>
  <c r="BI39" i="10" s="1"/>
  <c r="CD146" i="5"/>
  <c r="BI43" i="10" s="1"/>
  <c r="BP146" i="5"/>
  <c r="BP56" i="5"/>
  <c r="BP72" i="5"/>
  <c r="CD9" i="5"/>
  <c r="CD21" i="5"/>
  <c r="CD37" i="5"/>
  <c r="BP14" i="5"/>
  <c r="BP30" i="5"/>
  <c r="BP127" i="5"/>
  <c r="BP143" i="5"/>
  <c r="CD112" i="5"/>
  <c r="BI9" i="10" s="1"/>
  <c r="CD116" i="5"/>
  <c r="BI13" i="10" s="1"/>
  <c r="CD120" i="5"/>
  <c r="BI17" i="10" s="1"/>
  <c r="CD124" i="5"/>
  <c r="BI21" i="10" s="1"/>
  <c r="CD128" i="5"/>
  <c r="BI25" i="10" s="1"/>
  <c r="CD140" i="5"/>
  <c r="BI37" i="10" s="1"/>
  <c r="CD50" i="5"/>
  <c r="AK7" i="10" s="1"/>
  <c r="CD54" i="5"/>
  <c r="AK11" i="10" s="1"/>
  <c r="CD58" i="5"/>
  <c r="CD62" i="5"/>
  <c r="BP57" i="5"/>
  <c r="BP85" i="5"/>
  <c r="CD18" i="5"/>
  <c r="CD34" i="5"/>
  <c r="BP19" i="5"/>
  <c r="BP35" i="5"/>
  <c r="CD44" i="5"/>
  <c r="BP54" i="5"/>
  <c r="BP86" i="5"/>
  <c r="CD23" i="5"/>
  <c r="CD39" i="5"/>
  <c r="CD40" i="5"/>
  <c r="BB145" i="5"/>
  <c r="BB121" i="5"/>
  <c r="AY17" i="8" s="1"/>
  <c r="BB86" i="5"/>
  <c r="CU22" i="5"/>
  <c r="F42" i="11"/>
  <c r="AP42" i="11" s="1"/>
  <c r="BM84" i="5" s="1"/>
  <c r="P16" i="11"/>
  <c r="AJ42" i="11" s="1"/>
  <c r="BM42" i="5" s="1"/>
  <c r="P64" i="11"/>
  <c r="AV42" i="11" s="1"/>
  <c r="BM144" i="5" s="1"/>
  <c r="BB61" i="5"/>
  <c r="AK17" i="8" s="1"/>
  <c r="BB59" i="5"/>
  <c r="AK15" i="8" s="1"/>
  <c r="BB53" i="5"/>
  <c r="AK9" i="8" s="1"/>
  <c r="DD29" i="5"/>
  <c r="DL9" i="5" s="1"/>
  <c r="BB24" i="5"/>
  <c r="F50" i="11"/>
  <c r="AV8" i="11" s="1"/>
  <c r="BM110" i="5" s="1"/>
  <c r="F52" i="7"/>
  <c r="F24" i="11"/>
  <c r="AP5" i="11" s="1"/>
  <c r="BM47" i="5" s="1"/>
  <c r="F7" i="11"/>
  <c r="AJ7" i="11" s="1"/>
  <c r="BM7" i="5" s="1"/>
  <c r="U20" i="14" s="1"/>
  <c r="K9" i="11"/>
  <c r="AJ16" i="11" s="1"/>
  <c r="BM16" i="5" s="1"/>
  <c r="K9" i="7"/>
  <c r="P25" i="11"/>
  <c r="AP26" i="11" s="1"/>
  <c r="BM68" i="5" s="1"/>
  <c r="K9" i="12"/>
  <c r="AJ16" i="12" s="1"/>
  <c r="CA16" i="5" s="1"/>
  <c r="P25" i="7"/>
  <c r="AP26" i="7" s="1"/>
  <c r="AY68" i="5" s="1"/>
  <c r="AJ24" i="8" s="1"/>
  <c r="BP78" i="5"/>
  <c r="BP36" i="5"/>
  <c r="BP7" i="5"/>
  <c r="V20" i="14" s="1"/>
  <c r="BP11" i="5"/>
  <c r="BP47" i="5"/>
  <c r="BP50" i="5"/>
  <c r="BP111" i="5"/>
  <c r="BP124" i="5"/>
  <c r="BP140" i="5"/>
  <c r="CD129" i="5"/>
  <c r="BI26" i="10" s="1"/>
  <c r="CD51" i="5"/>
  <c r="AK8" i="10" s="1"/>
  <c r="CD55" i="5"/>
  <c r="AK12" i="10" s="1"/>
  <c r="CD59" i="5"/>
  <c r="CD63" i="5"/>
  <c r="CD67" i="5"/>
  <c r="CD71" i="5"/>
  <c r="CD75" i="5"/>
  <c r="CD79" i="5"/>
  <c r="CD83" i="5"/>
  <c r="BP125" i="5"/>
  <c r="BP137" i="5"/>
  <c r="CD110" i="5"/>
  <c r="BI7" i="10" s="1"/>
  <c r="CD114" i="5"/>
  <c r="BI11" i="10" s="1"/>
  <c r="CD118" i="5"/>
  <c r="BI15" i="10" s="1"/>
  <c r="CD122" i="5"/>
  <c r="BI19" i="10" s="1"/>
  <c r="CD126" i="5"/>
  <c r="BI23" i="10" s="1"/>
  <c r="CD48" i="5"/>
  <c r="AK5" i="10" s="1"/>
  <c r="CD52" i="5"/>
  <c r="AK9" i="10" s="1"/>
  <c r="CD56" i="5"/>
  <c r="AK13" i="10" s="1"/>
  <c r="CD60" i="5"/>
  <c r="CD64" i="5"/>
  <c r="CD68" i="5"/>
  <c r="CD72" i="5"/>
  <c r="CD76" i="5"/>
  <c r="CD80" i="5"/>
  <c r="CD84" i="5"/>
  <c r="BP59" i="5"/>
  <c r="BP67" i="5"/>
  <c r="BP75" i="5"/>
  <c r="BP83" i="5"/>
  <c r="BP13" i="5"/>
  <c r="BP21" i="5"/>
  <c r="BP29" i="5"/>
  <c r="BP37" i="5"/>
  <c r="BP130" i="5"/>
  <c r="BP142" i="5"/>
  <c r="CD115" i="5"/>
  <c r="BI12" i="10" s="1"/>
  <c r="CD119" i="5"/>
  <c r="BI16" i="10" s="1"/>
  <c r="CD123" i="5"/>
  <c r="BI20" i="10" s="1"/>
  <c r="CD127" i="5"/>
  <c r="BI24" i="10" s="1"/>
  <c r="CD139" i="5"/>
  <c r="BI36" i="10" s="1"/>
  <c r="BP68" i="5"/>
  <c r="BP84" i="5"/>
  <c r="CD17" i="5"/>
  <c r="CD33" i="5"/>
  <c r="BP26" i="5"/>
  <c r="BP42" i="5"/>
  <c r="BP123" i="5"/>
  <c r="BP69" i="5"/>
  <c r="BP81" i="5"/>
  <c r="CD6" i="5"/>
  <c r="V19" i="10" s="1"/>
  <c r="CD22" i="5"/>
  <c r="CD38" i="5"/>
  <c r="BP39" i="5"/>
  <c r="BP66" i="5"/>
  <c r="CD27" i="5"/>
  <c r="CD43" i="5"/>
  <c r="BB5" i="5"/>
  <c r="BB136" i="5"/>
  <c r="AY32" i="8" s="1"/>
  <c r="BB116" i="5"/>
  <c r="AY12" i="8" s="1"/>
  <c r="P11" i="12"/>
  <c r="AJ25" i="12" s="1"/>
  <c r="CA25" i="5" s="1"/>
  <c r="P11" i="7"/>
  <c r="AJ25" i="7" s="1"/>
  <c r="AY25" i="5" s="1"/>
  <c r="K24" i="7"/>
  <c r="P47" i="7"/>
  <c r="AV25" i="7" s="1"/>
  <c r="AY127" i="5" s="1"/>
  <c r="AX23" i="8" s="1"/>
  <c r="F27" i="11"/>
  <c r="AP8" i="11" s="1"/>
  <c r="BM50" i="5" s="1"/>
  <c r="P47" i="12"/>
  <c r="AV25" i="12" s="1"/>
  <c r="CA127" i="5" s="1"/>
  <c r="BH24" i="10" s="1"/>
  <c r="K24" i="12"/>
  <c r="AP15" i="12" s="1"/>
  <c r="CA57" i="5" s="1"/>
  <c r="P47" i="11"/>
  <c r="AV25" i="11" s="1"/>
  <c r="BM127" i="5" s="1"/>
  <c r="K24" i="11"/>
  <c r="AP15" i="11" s="1"/>
  <c r="BM57" i="5" s="1"/>
  <c r="P11" i="11"/>
  <c r="AJ25" i="11" s="1"/>
  <c r="BM25" i="5" s="1"/>
  <c r="P65" i="11"/>
  <c r="AV43" i="11" s="1"/>
  <c r="BM145" i="5" s="1"/>
  <c r="P65" i="12"/>
  <c r="AV43" i="12" s="1"/>
  <c r="CA145" i="5" s="1"/>
  <c r="BH42" i="10" s="1"/>
  <c r="P17" i="11"/>
  <c r="AJ43" i="11" s="1"/>
  <c r="BM43" i="5" s="1"/>
  <c r="P17" i="12"/>
  <c r="AJ43" i="12" s="1"/>
  <c r="CA43" i="5" s="1"/>
  <c r="F43" i="12"/>
  <c r="AP43" i="12" s="1"/>
  <c r="CA85" i="5" s="1"/>
  <c r="F43" i="11"/>
  <c r="AP43" i="11" s="1"/>
  <c r="BM85" i="5" s="1"/>
  <c r="P48" i="11"/>
  <c r="AV26" i="11" s="1"/>
  <c r="BM128" i="5" s="1"/>
  <c r="K25" i="11"/>
  <c r="AP16" i="11" s="1"/>
  <c r="BM58" i="5" s="1"/>
  <c r="F14" i="11"/>
  <c r="AJ26" i="11" s="1"/>
  <c r="BM26" i="5" s="1"/>
  <c r="F57" i="11"/>
  <c r="AV15" i="11" s="1"/>
  <c r="BM117" i="5" s="1"/>
  <c r="CU14" i="5"/>
  <c r="K15" i="11"/>
  <c r="AJ34" i="11" s="1"/>
  <c r="BM34" i="5" s="1"/>
  <c r="P56" i="11"/>
  <c r="AV34" i="11" s="1"/>
  <c r="BM136" i="5" s="1"/>
  <c r="K33" i="11"/>
  <c r="AP24" i="11" s="1"/>
  <c r="BM66" i="5" s="1"/>
  <c r="F33" i="12"/>
  <c r="AP14" i="12" s="1"/>
  <c r="CA56" i="5" s="1"/>
  <c r="AJ13" i="10" s="1"/>
  <c r="P32" i="12"/>
  <c r="AP33" i="12" s="1"/>
  <c r="CA75" i="5" s="1"/>
  <c r="F33" i="11"/>
  <c r="AP14" i="11" s="1"/>
  <c r="BM56" i="5" s="1"/>
  <c r="F65" i="11"/>
  <c r="AV23" i="11" s="1"/>
  <c r="BM125" i="5" s="1"/>
  <c r="P9" i="11"/>
  <c r="AJ23" i="11" s="1"/>
  <c r="BM23" i="5" s="1"/>
  <c r="P9" i="12"/>
  <c r="AJ23" i="12" s="1"/>
  <c r="CA23" i="5" s="1"/>
  <c r="AQ12" i="5"/>
  <c r="AA12" i="11" s="1"/>
  <c r="BP12" i="5"/>
  <c r="BP6" i="5"/>
  <c r="BP49" i="5"/>
  <c r="BP53" i="5"/>
  <c r="BP107" i="5"/>
  <c r="BP110" i="5"/>
  <c r="BP74" i="5"/>
  <c r="BP120" i="5"/>
  <c r="BP136" i="5"/>
  <c r="CD133" i="5"/>
  <c r="BI30" i="10" s="1"/>
  <c r="BP121" i="5"/>
  <c r="BP133" i="5"/>
  <c r="BP145" i="5"/>
  <c r="P30" i="7"/>
  <c r="AP31" i="7" s="1"/>
  <c r="AY73" i="5" s="1"/>
  <c r="AJ29" i="8" s="1"/>
  <c r="F32" i="7"/>
  <c r="AP13" i="7" s="1"/>
  <c r="AY55" i="5" s="1"/>
  <c r="AJ11" i="8" s="1"/>
  <c r="P7" i="11"/>
  <c r="AJ21" i="11" s="1"/>
  <c r="BM21" i="5" s="1"/>
  <c r="P7" i="7"/>
  <c r="F32" i="11"/>
  <c r="AP13" i="11" s="1"/>
  <c r="BM55" i="5" s="1"/>
  <c r="BP114" i="5"/>
  <c r="BP126" i="5"/>
  <c r="BP138" i="5"/>
  <c r="CD49" i="5"/>
  <c r="AK6" i="10" s="1"/>
  <c r="CD53" i="5"/>
  <c r="AK10" i="10" s="1"/>
  <c r="CD61" i="5"/>
  <c r="CD65" i="5"/>
  <c r="CD77" i="5"/>
  <c r="CD85" i="5"/>
  <c r="BP64" i="5"/>
  <c r="BP80" i="5"/>
  <c r="F26" i="11"/>
  <c r="AP7" i="11" s="1"/>
  <c r="BM49" i="5" s="1"/>
  <c r="P31" i="11"/>
  <c r="AP32" i="11" s="1"/>
  <c r="BM74" i="5" s="1"/>
  <c r="F55" i="11"/>
  <c r="AV13" i="11" s="1"/>
  <c r="BM115" i="5" s="1"/>
  <c r="CD16" i="5"/>
  <c r="BP119" i="5"/>
  <c r="BP135" i="5"/>
  <c r="CD132" i="5"/>
  <c r="BI29" i="10" s="1"/>
  <c r="CD82" i="5"/>
  <c r="CD86" i="5"/>
  <c r="CD24" i="5"/>
  <c r="AW5" i="5"/>
  <c r="AX114" i="5"/>
  <c r="AX132" i="5"/>
  <c r="EH10" i="5"/>
  <c r="AX130" i="5"/>
  <c r="EH8" i="5"/>
  <c r="AX123" i="5"/>
  <c r="AW109" i="5"/>
  <c r="AT5" i="8" s="1"/>
  <c r="AW108" i="5"/>
  <c r="AT4" i="8" s="1"/>
  <c r="AY123" i="5"/>
  <c r="AX19" i="8" s="1"/>
  <c r="BT120" i="5"/>
  <c r="BI118" i="5"/>
  <c r="Y28" i="5" s="1"/>
  <c r="DH28" i="5" s="1"/>
  <c r="DP8" i="5" s="1"/>
  <c r="V14" i="5"/>
  <c r="CQ14" i="5" s="1"/>
  <c r="V18" i="5"/>
  <c r="CQ18" i="5" s="1"/>
  <c r="DO18" i="5"/>
  <c r="DU38" i="5"/>
  <c r="EC18" i="5" s="1"/>
  <c r="CM38" i="5"/>
  <c r="DD38" i="5"/>
  <c r="DL18" i="5" s="1"/>
  <c r="DU44" i="5"/>
  <c r="EC24" i="5" s="1"/>
  <c r="DD44" i="5"/>
  <c r="DL24" i="5" s="1"/>
  <c r="CM44" i="5"/>
  <c r="DO24" i="5"/>
  <c r="DU27" i="5"/>
  <c r="EC7" i="5" s="1"/>
  <c r="DD27" i="5"/>
  <c r="DL7" i="5" s="1"/>
  <c r="CM27" i="5"/>
  <c r="DO7" i="5"/>
  <c r="BB6" i="5"/>
  <c r="V19" i="1" s="1"/>
  <c r="BB132" i="5"/>
  <c r="AY28" i="8" s="1"/>
  <c r="BB119" i="5"/>
  <c r="AY15" i="8" s="1"/>
  <c r="BB30" i="5"/>
  <c r="AQ30" i="5"/>
  <c r="AA30" i="11" s="1"/>
  <c r="BB112" i="5"/>
  <c r="AY8" i="8" s="1"/>
  <c r="BB68" i="5"/>
  <c r="AK24" i="8" s="1"/>
  <c r="AQ16" i="5"/>
  <c r="AA16" i="11" s="1"/>
  <c r="BB16" i="5"/>
  <c r="BB70" i="5"/>
  <c r="AK26" i="8" s="1"/>
  <c r="AQ18" i="5"/>
  <c r="AA18" i="7" s="1"/>
  <c r="BB18" i="5"/>
  <c r="BB75" i="5"/>
  <c r="AK31" i="8" s="1"/>
  <c r="AQ23" i="5"/>
  <c r="AQ39" i="5"/>
  <c r="AA39" i="12" s="1"/>
  <c r="BB39" i="5"/>
  <c r="BB142" i="5"/>
  <c r="AQ40" i="5"/>
  <c r="BB10" i="5"/>
  <c r="AQ10" i="5"/>
  <c r="AA10" i="7" s="1"/>
  <c r="AY138" i="5"/>
  <c r="AX34" i="8" s="1"/>
  <c r="AY125" i="5"/>
  <c r="AX21" i="8" s="1"/>
  <c r="AW50" i="5"/>
  <c r="BI111" i="5"/>
  <c r="Y17" i="5" s="1"/>
  <c r="DH17" i="5" s="1"/>
  <c r="BT113" i="5"/>
  <c r="AU115" i="5"/>
  <c r="BF117" i="5"/>
  <c r="CH114" i="5"/>
  <c r="BW112" i="5"/>
  <c r="AB16" i="5" s="1"/>
  <c r="DY16" i="5" s="1"/>
  <c r="BB140" i="5"/>
  <c r="AY36" i="8" s="1"/>
  <c r="BB80" i="5"/>
  <c r="AK36" i="8" s="1"/>
  <c r="BB38" i="5"/>
  <c r="AQ38" i="5"/>
  <c r="AA38" i="12" s="1"/>
  <c r="BB144" i="5"/>
  <c r="BB42" i="5"/>
  <c r="AQ42" i="5"/>
  <c r="BB127" i="5"/>
  <c r="AY23" i="8" s="1"/>
  <c r="BB25" i="5"/>
  <c r="AQ25" i="5"/>
  <c r="AA25" i="7" s="1"/>
  <c r="DU11" i="5"/>
  <c r="DD11" i="5"/>
  <c r="CM11" i="5"/>
  <c r="BB111" i="5"/>
  <c r="AY7" i="8" s="1"/>
  <c r="AQ14" i="5"/>
  <c r="AA14" i="12" s="1"/>
  <c r="BB34" i="5"/>
  <c r="AQ34" i="5"/>
  <c r="AA34" i="7" s="1"/>
  <c r="BB29" i="5"/>
  <c r="AQ29" i="5"/>
  <c r="AA29" i="12" s="1"/>
  <c r="BB124" i="5"/>
  <c r="AY20" i="8" s="1"/>
  <c r="BB115" i="5"/>
  <c r="AY11" i="8" s="1"/>
  <c r="BB74" i="5"/>
  <c r="AK30" i="8" s="1"/>
  <c r="AQ22" i="5"/>
  <c r="AA22" i="12" s="1"/>
  <c r="BB22" i="5"/>
  <c r="BB129" i="5"/>
  <c r="AY25" i="8" s="1"/>
  <c r="AQ27" i="5"/>
  <c r="AQ43" i="5"/>
  <c r="BB43" i="5"/>
  <c r="AQ44" i="5"/>
  <c r="AA44" i="12" s="1"/>
  <c r="DU9" i="5"/>
  <c r="DD9" i="5"/>
  <c r="CM9" i="5"/>
  <c r="DU6" i="5"/>
  <c r="DD6" i="5"/>
  <c r="CM6" i="5"/>
  <c r="AW49" i="5"/>
  <c r="AX126" i="5"/>
  <c r="AX138" i="5"/>
  <c r="EH16" i="5"/>
  <c r="AW110" i="5"/>
  <c r="AT6" i="8" s="1"/>
  <c r="AY133" i="5"/>
  <c r="AX29" i="8" s="1"/>
  <c r="AY145" i="5"/>
  <c r="AW52" i="5"/>
  <c r="AW48" i="5"/>
  <c r="AW51" i="5"/>
  <c r="AU114" i="5"/>
  <c r="BF116" i="5"/>
  <c r="DU35" i="5"/>
  <c r="EC15" i="5" s="1"/>
  <c r="DD35" i="5"/>
  <c r="DL15" i="5" s="1"/>
  <c r="CM35" i="5"/>
  <c r="DO15" i="5"/>
  <c r="CM17" i="5"/>
  <c r="DU17" i="5"/>
  <c r="DD17" i="5"/>
  <c r="DU41" i="5"/>
  <c r="EC21" i="5" s="1"/>
  <c r="DD41" i="5"/>
  <c r="DL21" i="5" s="1"/>
  <c r="CM41" i="5"/>
  <c r="DO21" i="5"/>
  <c r="CM18" i="5"/>
  <c r="DU18" i="5"/>
  <c r="DD18" i="5"/>
  <c r="AQ41" i="5"/>
  <c r="AA41" i="12" s="1"/>
  <c r="DU33" i="5"/>
  <c r="EC13" i="5" s="1"/>
  <c r="DD33" i="5"/>
  <c r="DL13" i="5" s="1"/>
  <c r="CM33" i="5"/>
  <c r="DO13" i="5"/>
  <c r="DU32" i="5"/>
  <c r="EC12" i="5" s="1"/>
  <c r="DD32" i="5"/>
  <c r="DL12" i="5" s="1"/>
  <c r="CM32" i="5"/>
  <c r="DO12" i="5"/>
  <c r="DU28" i="5"/>
  <c r="EC8" i="5" s="1"/>
  <c r="DD28" i="5"/>
  <c r="DL8" i="5" s="1"/>
  <c r="CM28" i="5"/>
  <c r="DO8" i="5"/>
  <c r="DU24" i="5"/>
  <c r="DD24" i="5"/>
  <c r="CM24" i="5"/>
  <c r="DU19" i="5"/>
  <c r="DD19" i="5"/>
  <c r="CM19" i="5"/>
  <c r="DU20" i="5"/>
  <c r="DD20" i="5"/>
  <c r="CM20" i="5"/>
  <c r="DU12" i="5"/>
  <c r="DD12" i="5"/>
  <c r="CM12" i="5"/>
  <c r="DU13" i="5"/>
  <c r="DD13" i="5"/>
  <c r="CM13" i="5"/>
  <c r="BB69" i="5"/>
  <c r="AK25" i="8" s="1"/>
  <c r="BB17" i="5"/>
  <c r="AQ17" i="5"/>
  <c r="AA17" i="7" s="1"/>
  <c r="AZ4" i="5"/>
  <c r="CB4" i="5"/>
  <c r="BN4" i="5"/>
  <c r="BB114" i="5"/>
  <c r="AY10" i="8" s="1"/>
  <c r="BB72" i="5"/>
  <c r="AK28" i="8" s="1"/>
  <c r="AQ20" i="5"/>
  <c r="BB67" i="5"/>
  <c r="AK23" i="8" s="1"/>
  <c r="AQ15" i="5"/>
  <c r="AA15" i="7" s="1"/>
  <c r="BB15" i="5"/>
  <c r="AQ13" i="5"/>
  <c r="BB13" i="5"/>
  <c r="BB128" i="5"/>
  <c r="AY24" i="8" s="1"/>
  <c r="AQ26" i="5"/>
  <c r="AA26" i="12" s="1"/>
  <c r="BB26" i="5"/>
  <c r="AQ31" i="5"/>
  <c r="BB31" i="5"/>
  <c r="BB134" i="5"/>
  <c r="AY30" i="8" s="1"/>
  <c r="AQ32" i="5"/>
  <c r="DU7" i="5"/>
  <c r="DD7" i="5"/>
  <c r="CM7" i="5"/>
  <c r="BB9" i="5"/>
  <c r="V22" i="1" s="1"/>
  <c r="AX115" i="5"/>
  <c r="AX10" i="5"/>
  <c r="AX139" i="5"/>
  <c r="EH17" i="5"/>
  <c r="AY141" i="5"/>
  <c r="BW117" i="5"/>
  <c r="AB26" i="5" s="1"/>
  <c r="DY26" i="5" s="1"/>
  <c r="EG6" i="5" s="1"/>
  <c r="CH119" i="5"/>
  <c r="V16" i="5"/>
  <c r="CQ16" i="5" s="1"/>
  <c r="DU37" i="5"/>
  <c r="EC17" i="5" s="1"/>
  <c r="DD37" i="5"/>
  <c r="DL17" i="5" s="1"/>
  <c r="CM37" i="5"/>
  <c r="DO17" i="5"/>
  <c r="DU40" i="5"/>
  <c r="EC20" i="5" s="1"/>
  <c r="DD40" i="5"/>
  <c r="DL20" i="5" s="1"/>
  <c r="CM40" i="5"/>
  <c r="DO20" i="5"/>
  <c r="AQ28" i="5"/>
  <c r="BB118" i="5"/>
  <c r="AY14" i="8" s="1"/>
  <c r="BB76" i="5"/>
  <c r="AK32" i="8" s="1"/>
  <c r="AQ24" i="5"/>
  <c r="BB41" i="5"/>
  <c r="DD15" i="5"/>
  <c r="CM15" i="5"/>
  <c r="DU15" i="5"/>
  <c r="DU14" i="5"/>
  <c r="DD14" i="5"/>
  <c r="CM14" i="5"/>
  <c r="BB107" i="5"/>
  <c r="AY3" i="8" s="1"/>
  <c r="AQ6" i="5"/>
  <c r="BB11" i="5"/>
  <c r="AQ11" i="5"/>
  <c r="AA11" i="11" s="1"/>
  <c r="BB123" i="5"/>
  <c r="AY19" i="8" s="1"/>
  <c r="BB73" i="5"/>
  <c r="AK29" i="8" s="1"/>
  <c r="BB21" i="5"/>
  <c r="AQ21" i="5"/>
  <c r="BB79" i="5"/>
  <c r="AK35" i="8" s="1"/>
  <c r="AQ37" i="5"/>
  <c r="AA37" i="11" s="1"/>
  <c r="AQ33" i="5"/>
  <c r="AA33" i="7" s="1"/>
  <c r="BB71" i="5"/>
  <c r="AK27" i="8" s="1"/>
  <c r="AQ19" i="5"/>
  <c r="AA19" i="12" s="1"/>
  <c r="AQ35" i="5"/>
  <c r="BB77" i="5"/>
  <c r="AK33" i="8" s="1"/>
  <c r="BB35" i="5"/>
  <c r="AQ36" i="5"/>
  <c r="BB78" i="5"/>
  <c r="AK34" i="8" s="1"/>
  <c r="AN18" i="1"/>
  <c r="J31" i="7"/>
  <c r="AO22" i="7" s="1"/>
  <c r="AX64" i="5" s="1"/>
  <c r="E62" i="7"/>
  <c r="AU20" i="7" s="1"/>
  <c r="J11" i="7"/>
  <c r="AI18" i="7" s="1"/>
  <c r="AX18" i="5" s="1"/>
  <c r="O24" i="7"/>
  <c r="AO25" i="7" s="1"/>
  <c r="AX67" i="5" s="1"/>
  <c r="O29" i="7"/>
  <c r="AO30" i="7" s="1"/>
  <c r="AX72" i="5" s="1"/>
  <c r="O60" i="12"/>
  <c r="AU38" i="12" s="1"/>
  <c r="BZ140" i="5" s="1"/>
  <c r="X38" i="12"/>
  <c r="E38" i="12"/>
  <c r="AO38" i="12" s="1"/>
  <c r="BZ80" i="5" s="1"/>
  <c r="J19" i="12"/>
  <c r="AI38" i="12" s="1"/>
  <c r="BZ38" i="5" s="1"/>
  <c r="O60" i="11"/>
  <c r="AU38" i="11" s="1"/>
  <c r="BL140" i="5" s="1"/>
  <c r="E38" i="11"/>
  <c r="AO38" i="11" s="1"/>
  <c r="BL80" i="5" s="1"/>
  <c r="J19" i="11"/>
  <c r="AI38" i="11" s="1"/>
  <c r="BL38" i="5" s="1"/>
  <c r="X38" i="11"/>
  <c r="J26" i="12"/>
  <c r="AO17" i="12" s="1"/>
  <c r="BZ59" i="5" s="1"/>
  <c r="O49" i="12"/>
  <c r="AU27" i="12" s="1"/>
  <c r="BZ129" i="5" s="1"/>
  <c r="E15" i="12"/>
  <c r="AI27" i="12" s="1"/>
  <c r="BZ27" i="5" s="1"/>
  <c r="X27" i="11"/>
  <c r="J26" i="11"/>
  <c r="AO17" i="11" s="1"/>
  <c r="BL59" i="5" s="1"/>
  <c r="X27" i="12"/>
  <c r="E15" i="11"/>
  <c r="AI27" i="11" s="1"/>
  <c r="BL27" i="5" s="1"/>
  <c r="O49" i="11"/>
  <c r="AU27" i="11" s="1"/>
  <c r="BL129" i="5" s="1"/>
  <c r="Z34" i="7"/>
  <c r="Z34" i="12"/>
  <c r="Z34" i="11"/>
  <c r="Z20" i="7"/>
  <c r="Z20" i="12"/>
  <c r="Z20" i="11"/>
  <c r="Z36" i="7"/>
  <c r="Z36" i="12"/>
  <c r="Z36" i="11"/>
  <c r="Z33" i="7"/>
  <c r="Z33" i="12"/>
  <c r="Z33" i="11"/>
  <c r="E61" i="7"/>
  <c r="AU19" i="7" s="1"/>
  <c r="E56" i="7"/>
  <c r="AU14" i="7" s="1"/>
  <c r="E58" i="7"/>
  <c r="AU16" i="7" s="1"/>
  <c r="E47" i="12"/>
  <c r="AU5" i="12" s="1"/>
  <c r="BZ107" i="5" s="1"/>
  <c r="E6" i="12"/>
  <c r="AI6" i="12" s="1"/>
  <c r="BZ6" i="5" s="1"/>
  <c r="E47" i="11"/>
  <c r="AU5" i="11" s="1"/>
  <c r="BL107" i="5" s="1"/>
  <c r="X6" i="12"/>
  <c r="X6" i="11"/>
  <c r="E6" i="11"/>
  <c r="AI6" i="11" s="1"/>
  <c r="BL6" i="5" s="1"/>
  <c r="E43" i="12"/>
  <c r="AO43" i="12" s="1"/>
  <c r="BZ85" i="5" s="1"/>
  <c r="O65" i="11"/>
  <c r="AU43" i="11" s="1"/>
  <c r="BL145" i="5" s="1"/>
  <c r="O65" i="12"/>
  <c r="AU43" i="12" s="1"/>
  <c r="BZ145" i="5" s="1"/>
  <c r="O17" i="12"/>
  <c r="AI43" i="12" s="1"/>
  <c r="BZ43" i="5" s="1"/>
  <c r="E43" i="11"/>
  <c r="AO43" i="11" s="1"/>
  <c r="BL85" i="5" s="1"/>
  <c r="X43" i="11"/>
  <c r="O17" i="11"/>
  <c r="AI43" i="11" s="1"/>
  <c r="BL43" i="5" s="1"/>
  <c r="X43" i="12"/>
  <c r="Z23" i="7"/>
  <c r="Z23" i="12"/>
  <c r="Z23" i="11"/>
  <c r="Z17" i="7"/>
  <c r="Z17" i="12"/>
  <c r="Z17" i="11"/>
  <c r="J27" i="7"/>
  <c r="AO18" i="7" s="1"/>
  <c r="AX60" i="5" s="1"/>
  <c r="E52" i="12"/>
  <c r="AU10" i="12" s="1"/>
  <c r="BZ112" i="5" s="1"/>
  <c r="J9" i="12"/>
  <c r="AI16" i="12" s="1"/>
  <c r="BZ16" i="5" s="1"/>
  <c r="X16" i="12"/>
  <c r="O25" i="12"/>
  <c r="AO26" i="12" s="1"/>
  <c r="BZ68" i="5" s="1"/>
  <c r="E52" i="11"/>
  <c r="AU10" i="11" s="1"/>
  <c r="BL112" i="5" s="1"/>
  <c r="X16" i="11"/>
  <c r="O25" i="11"/>
  <c r="AO26" i="11" s="1"/>
  <c r="BL68" i="5" s="1"/>
  <c r="J9" i="11"/>
  <c r="AI16" i="11" s="1"/>
  <c r="BL16" i="5" s="1"/>
  <c r="E57" i="12"/>
  <c r="AU15" i="12" s="1"/>
  <c r="BZ117" i="5" s="1"/>
  <c r="O48" i="12"/>
  <c r="AU26" i="12" s="1"/>
  <c r="BZ128" i="5" s="1"/>
  <c r="J25" i="12"/>
  <c r="AO16" i="12" s="1"/>
  <c r="BZ58" i="5" s="1"/>
  <c r="E14" i="12"/>
  <c r="AI26" i="12" s="1"/>
  <c r="BZ26" i="5" s="1"/>
  <c r="E57" i="11"/>
  <c r="AU15" i="11" s="1"/>
  <c r="BL117" i="5" s="1"/>
  <c r="X26" i="11"/>
  <c r="J25" i="11"/>
  <c r="AO16" i="11" s="1"/>
  <c r="BL58" i="5" s="1"/>
  <c r="E14" i="11"/>
  <c r="AI26" i="11" s="1"/>
  <c r="BL26" i="5" s="1"/>
  <c r="X26" i="12"/>
  <c r="O48" i="11"/>
  <c r="AU26" i="11" s="1"/>
  <c r="BL128" i="5" s="1"/>
  <c r="J25" i="7"/>
  <c r="AO16" i="7" s="1"/>
  <c r="AX58" i="5" s="1"/>
  <c r="E14" i="7"/>
  <c r="AI26" i="7" s="1"/>
  <c r="AX26" i="5" s="1"/>
  <c r="E57" i="7"/>
  <c r="AU15" i="7" s="1"/>
  <c r="O64" i="12"/>
  <c r="AU42" i="12" s="1"/>
  <c r="BZ144" i="5" s="1"/>
  <c r="E42" i="12"/>
  <c r="AO42" i="12" s="1"/>
  <c r="BZ84" i="5" s="1"/>
  <c r="X42" i="12"/>
  <c r="O16" i="12"/>
  <c r="AI42" i="12" s="1"/>
  <c r="BZ42" i="5" s="1"/>
  <c r="X42" i="11"/>
  <c r="O64" i="11"/>
  <c r="AU42" i="11" s="1"/>
  <c r="BL144" i="5" s="1"/>
  <c r="O16" i="11"/>
  <c r="AI42" i="11" s="1"/>
  <c r="BL42" i="5" s="1"/>
  <c r="E42" i="11"/>
  <c r="AO42" i="11" s="1"/>
  <c r="BL84" i="5" s="1"/>
  <c r="E60" i="12"/>
  <c r="AU18" i="12" s="1"/>
  <c r="BZ120" i="5" s="1"/>
  <c r="O54" i="12"/>
  <c r="AU32" i="12" s="1"/>
  <c r="BZ134" i="5" s="1"/>
  <c r="J31" i="12"/>
  <c r="AO22" i="12" s="1"/>
  <c r="BZ64" i="5" s="1"/>
  <c r="E20" i="12"/>
  <c r="AI32" i="12" s="1"/>
  <c r="BZ32" i="5" s="1"/>
  <c r="O54" i="11"/>
  <c r="AU32" i="11" s="1"/>
  <c r="BL134" i="5" s="1"/>
  <c r="X32" i="11"/>
  <c r="J31" i="11"/>
  <c r="AO22" i="11" s="1"/>
  <c r="BL64" i="5" s="1"/>
  <c r="E60" i="11"/>
  <c r="AU18" i="11" s="1"/>
  <c r="BL120" i="5" s="1"/>
  <c r="E20" i="11"/>
  <c r="AI32" i="11" s="1"/>
  <c r="BL32" i="5" s="1"/>
  <c r="X32" i="12"/>
  <c r="E26" i="12"/>
  <c r="AO7" i="12" s="1"/>
  <c r="BZ49" i="5" s="1"/>
  <c r="X9" i="12"/>
  <c r="E9" i="12"/>
  <c r="AI9" i="12" s="1"/>
  <c r="BZ9" i="5" s="1"/>
  <c r="E9" i="11"/>
  <c r="AI9" i="11" s="1"/>
  <c r="BL9" i="5" s="1"/>
  <c r="X9" i="11"/>
  <c r="E26" i="11"/>
  <c r="AO7" i="11" s="1"/>
  <c r="BL49" i="5" s="1"/>
  <c r="E26" i="7"/>
  <c r="AO7" i="7" s="1"/>
  <c r="AX49" i="5" s="1"/>
  <c r="O24" i="12"/>
  <c r="AO25" i="12" s="1"/>
  <c r="BZ67" i="5" s="1"/>
  <c r="X15" i="12"/>
  <c r="E29" i="11"/>
  <c r="AO10" i="11" s="1"/>
  <c r="BL52" i="5" s="1"/>
  <c r="X15" i="11"/>
  <c r="J8" i="12"/>
  <c r="AI15" i="12" s="1"/>
  <c r="BZ15" i="5" s="1"/>
  <c r="O24" i="11"/>
  <c r="AO25" i="11" s="1"/>
  <c r="BL67" i="5" s="1"/>
  <c r="J8" i="11"/>
  <c r="AI15" i="11" s="1"/>
  <c r="BL15" i="5" s="1"/>
  <c r="E29" i="12"/>
  <c r="AO10" i="12" s="1"/>
  <c r="BZ52" i="5" s="1"/>
  <c r="X31" i="12"/>
  <c r="J30" i="12"/>
  <c r="AO21" i="12" s="1"/>
  <c r="BZ63" i="5" s="1"/>
  <c r="E19" i="12"/>
  <c r="AI31" i="12" s="1"/>
  <c r="BZ31" i="5" s="1"/>
  <c r="O53" i="11"/>
  <c r="AU31" i="11" s="1"/>
  <c r="BL133" i="5" s="1"/>
  <c r="X31" i="11"/>
  <c r="J30" i="11"/>
  <c r="AO21" i="11" s="1"/>
  <c r="BL63" i="5" s="1"/>
  <c r="O53" i="12"/>
  <c r="AU31" i="12" s="1"/>
  <c r="BZ133" i="5" s="1"/>
  <c r="E19" i="11"/>
  <c r="AI31" i="11" s="1"/>
  <c r="BL31" i="5" s="1"/>
  <c r="E28" i="12"/>
  <c r="AO9" i="12" s="1"/>
  <c r="BZ51" i="5" s="1"/>
  <c r="X13" i="12"/>
  <c r="J6" i="12"/>
  <c r="AI13" i="12" s="1"/>
  <c r="BZ13" i="5" s="1"/>
  <c r="J6" i="11"/>
  <c r="AI13" i="11" s="1"/>
  <c r="BL13" i="5" s="1"/>
  <c r="E28" i="11"/>
  <c r="AO9" i="11" s="1"/>
  <c r="BL51" i="5" s="1"/>
  <c r="J6" i="7"/>
  <c r="AI13" i="7" s="1"/>
  <c r="AX13" i="5" s="1"/>
  <c r="X13" i="11"/>
  <c r="E28" i="7"/>
  <c r="AO9" i="7" s="1"/>
  <c r="AX51" i="5" s="1"/>
  <c r="Z22" i="7"/>
  <c r="Z22" i="12"/>
  <c r="Z22" i="11"/>
  <c r="Z38" i="7"/>
  <c r="Z38" i="12"/>
  <c r="Z38" i="11"/>
  <c r="Z11" i="7"/>
  <c r="Z11" i="12"/>
  <c r="Z11" i="11"/>
  <c r="Z27" i="7"/>
  <c r="Z27" i="12"/>
  <c r="Z27" i="11"/>
  <c r="Z43" i="7"/>
  <c r="Z43" i="12"/>
  <c r="Z43" i="11"/>
  <c r="Z24" i="7"/>
  <c r="Z24" i="12"/>
  <c r="Z24" i="11"/>
  <c r="Z40" i="7"/>
  <c r="Z40" i="12"/>
  <c r="Z40" i="11"/>
  <c r="Z21" i="7"/>
  <c r="Z21" i="12"/>
  <c r="Z21" i="11"/>
  <c r="Z37" i="7"/>
  <c r="Z37" i="11"/>
  <c r="Z37" i="12"/>
  <c r="O51" i="12"/>
  <c r="AU29" i="12" s="1"/>
  <c r="BZ131" i="5" s="1"/>
  <c r="X29" i="12"/>
  <c r="J28" i="12"/>
  <c r="AO19" i="12" s="1"/>
  <c r="BZ61" i="5" s="1"/>
  <c r="E17" i="12"/>
  <c r="AI29" i="12" s="1"/>
  <c r="BZ29" i="5" s="1"/>
  <c r="E17" i="11"/>
  <c r="AI29" i="11" s="1"/>
  <c r="BL29" i="5" s="1"/>
  <c r="O51" i="11"/>
  <c r="AU29" i="11" s="1"/>
  <c r="BL131" i="5" s="1"/>
  <c r="J28" i="11"/>
  <c r="AO19" i="11" s="1"/>
  <c r="BL61" i="5" s="1"/>
  <c r="X29" i="11"/>
  <c r="AA16" i="7"/>
  <c r="AA16" i="12"/>
  <c r="O57" i="7"/>
  <c r="AU35" i="7" s="1"/>
  <c r="O27" i="7"/>
  <c r="AO28" i="7" s="1"/>
  <c r="AX70" i="5" s="1"/>
  <c r="J17" i="7"/>
  <c r="AI36" i="7" s="1"/>
  <c r="AX36" i="5" s="1"/>
  <c r="O15" i="7"/>
  <c r="AI41" i="7" s="1"/>
  <c r="AX41" i="5" s="1"/>
  <c r="E64" i="7"/>
  <c r="AU22" i="7" s="1"/>
  <c r="O60" i="7"/>
  <c r="AU38" i="7" s="1"/>
  <c r="O64" i="7"/>
  <c r="AU42" i="7" s="1"/>
  <c r="Z5" i="7"/>
  <c r="Z5" i="12"/>
  <c r="Z5" i="11"/>
  <c r="O51" i="7"/>
  <c r="AU29" i="7" s="1"/>
  <c r="J26" i="7"/>
  <c r="AO17" i="7" s="1"/>
  <c r="AX59" i="5" s="1"/>
  <c r="E17" i="7"/>
  <c r="AI29" i="7" s="1"/>
  <c r="AX29" i="5" s="1"/>
  <c r="O18" i="7"/>
  <c r="AI44" i="7" s="1"/>
  <c r="AX44" i="5" s="1"/>
  <c r="E30" i="7"/>
  <c r="AO11" i="7" s="1"/>
  <c r="Z8" i="7"/>
  <c r="Z8" i="12"/>
  <c r="Z8" i="11"/>
  <c r="O53" i="7"/>
  <c r="AU31" i="7" s="1"/>
  <c r="J16" i="7"/>
  <c r="AI35" i="7" s="1"/>
  <c r="AX35" i="5" s="1"/>
  <c r="J30" i="7"/>
  <c r="AO21" i="7" s="1"/>
  <c r="AX63" i="5" s="1"/>
  <c r="AA22" i="7"/>
  <c r="E19" i="7"/>
  <c r="AI31" i="7" s="1"/>
  <c r="AX31" i="5" s="1"/>
  <c r="E37" i="7"/>
  <c r="AO37" i="7" s="1"/>
  <c r="AX79" i="5" s="1"/>
  <c r="E65" i="7"/>
  <c r="AU23" i="7" s="1"/>
  <c r="E11" i="7"/>
  <c r="AI11" i="7" s="1"/>
  <c r="O49" i="7"/>
  <c r="AU27" i="7" s="1"/>
  <c r="E50" i="12"/>
  <c r="AU8" i="12" s="1"/>
  <c r="BZ110" i="5" s="1"/>
  <c r="X12" i="12"/>
  <c r="J5" i="12"/>
  <c r="AI12" i="12" s="1"/>
  <c r="BZ12" i="5" s="1"/>
  <c r="E50" i="11"/>
  <c r="AU8" i="11" s="1"/>
  <c r="BL110" i="5" s="1"/>
  <c r="X12" i="11"/>
  <c r="J5" i="11"/>
  <c r="AI12" i="11" s="1"/>
  <c r="BL12" i="5" s="1"/>
  <c r="AO64" i="7"/>
  <c r="AX106" i="5" s="1"/>
  <c r="O66" i="12"/>
  <c r="AU44" i="12" s="1"/>
  <c r="BZ146" i="5" s="1"/>
  <c r="E44" i="12"/>
  <c r="AO44" i="12" s="1"/>
  <c r="BZ86" i="5" s="1"/>
  <c r="O18" i="12"/>
  <c r="AI44" i="12" s="1"/>
  <c r="BZ44" i="5" s="1"/>
  <c r="O66" i="11"/>
  <c r="AU44" i="11" s="1"/>
  <c r="BL146" i="5" s="1"/>
  <c r="E44" i="11"/>
  <c r="AO44" i="11" s="1"/>
  <c r="BL86" i="5" s="1"/>
  <c r="X44" i="12"/>
  <c r="X44" i="11"/>
  <c r="O18" i="11"/>
  <c r="AI44" i="11" s="1"/>
  <c r="BL44" i="5" s="1"/>
  <c r="E32" i="12"/>
  <c r="AO13" i="12" s="1"/>
  <c r="BZ55" i="5" s="1"/>
  <c r="O30" i="12"/>
  <c r="AO31" i="12" s="1"/>
  <c r="BZ73" i="5" s="1"/>
  <c r="E63" i="11"/>
  <c r="AU21" i="11" s="1"/>
  <c r="BL123" i="5" s="1"/>
  <c r="O7" i="12"/>
  <c r="AI21" i="12" s="1"/>
  <c r="BZ21" i="5" s="1"/>
  <c r="X21" i="11"/>
  <c r="X21" i="12"/>
  <c r="E32" i="11"/>
  <c r="AO13" i="11" s="1"/>
  <c r="BL55" i="5" s="1"/>
  <c r="O30" i="11"/>
  <c r="AO31" i="11" s="1"/>
  <c r="BL73" i="5" s="1"/>
  <c r="E63" i="12"/>
  <c r="AU21" i="12" s="1"/>
  <c r="BZ123" i="5" s="1"/>
  <c r="O7" i="11"/>
  <c r="AI21" i="11" s="1"/>
  <c r="BL21" i="5" s="1"/>
  <c r="O63" i="12"/>
  <c r="AU41" i="12" s="1"/>
  <c r="BZ143" i="5" s="1"/>
  <c r="E41" i="12"/>
  <c r="AO41" i="12" s="1"/>
  <c r="BZ83" i="5" s="1"/>
  <c r="O15" i="12"/>
  <c r="AI41" i="12" s="1"/>
  <c r="BZ41" i="5" s="1"/>
  <c r="X41" i="11"/>
  <c r="O15" i="11"/>
  <c r="AI41" i="11" s="1"/>
  <c r="BL41" i="5" s="1"/>
  <c r="X41" i="12"/>
  <c r="O63" i="11"/>
  <c r="AU41" i="11" s="1"/>
  <c r="BL143" i="5" s="1"/>
  <c r="O63" i="7"/>
  <c r="AU41" i="7" s="1"/>
  <c r="E41" i="11"/>
  <c r="AO41" i="11" s="1"/>
  <c r="BL83" i="5" s="1"/>
  <c r="O17" i="7"/>
  <c r="AI43" i="7" s="1"/>
  <c r="AX43" i="5" s="1"/>
  <c r="O30" i="7"/>
  <c r="AO31" i="7" s="1"/>
  <c r="AX73" i="5" s="1"/>
  <c r="J7" i="12"/>
  <c r="AI14" i="12" s="1"/>
  <c r="BZ14" i="5" s="1"/>
  <c r="T28" i="10" s="1"/>
  <c r="E51" i="11"/>
  <c r="AU9" i="11" s="1"/>
  <c r="BL111" i="5" s="1"/>
  <c r="E51" i="12"/>
  <c r="AU9" i="12" s="1"/>
  <c r="BZ111" i="5" s="1"/>
  <c r="J7" i="11"/>
  <c r="AI14" i="11" s="1"/>
  <c r="BL14" i="5" s="1"/>
  <c r="X14" i="11"/>
  <c r="X14" i="12"/>
  <c r="E53" i="12"/>
  <c r="AU11" i="12" s="1"/>
  <c r="BZ113" i="5" s="1"/>
  <c r="O27" i="12"/>
  <c r="AO28" i="12" s="1"/>
  <c r="BZ70" i="5" s="1"/>
  <c r="X18" i="12"/>
  <c r="E53" i="11"/>
  <c r="AU11" i="11" s="1"/>
  <c r="BL113" i="5" s="1"/>
  <c r="O27" i="11"/>
  <c r="AO28" i="11" s="1"/>
  <c r="BL70" i="5" s="1"/>
  <c r="J11" i="11"/>
  <c r="AI18" i="11" s="1"/>
  <c r="BL18" i="5" s="1"/>
  <c r="J11" i="12"/>
  <c r="AI18" i="12" s="1"/>
  <c r="BZ18" i="5" s="1"/>
  <c r="X18" i="11"/>
  <c r="O29" i="12"/>
  <c r="AO30" i="12" s="1"/>
  <c r="BZ72" i="5" s="1"/>
  <c r="E62" i="11"/>
  <c r="AU20" i="11" s="1"/>
  <c r="BL122" i="5" s="1"/>
  <c r="E54" i="11"/>
  <c r="AU12" i="11" s="1"/>
  <c r="BL114" i="5" s="1"/>
  <c r="X20" i="11"/>
  <c r="O6" i="11"/>
  <c r="AI20" i="11" s="1"/>
  <c r="BL20" i="5" s="1"/>
  <c r="E54" i="12"/>
  <c r="AU12" i="12" s="1"/>
  <c r="BZ114" i="5" s="1"/>
  <c r="X20" i="12"/>
  <c r="E62" i="12"/>
  <c r="AU20" i="12" s="1"/>
  <c r="BZ122" i="5" s="1"/>
  <c r="O29" i="11"/>
  <c r="AO30" i="11" s="1"/>
  <c r="BL72" i="5" s="1"/>
  <c r="O6" i="7"/>
  <c r="AI20" i="7" s="1"/>
  <c r="AX20" i="5" s="1"/>
  <c r="O6" i="12"/>
  <c r="AI20" i="12" s="1"/>
  <c r="BZ20" i="5" s="1"/>
  <c r="S35" i="10" s="1"/>
  <c r="J29" i="12"/>
  <c r="AO20" i="12" s="1"/>
  <c r="BZ62" i="5" s="1"/>
  <c r="O52" i="12"/>
  <c r="AU30" i="12" s="1"/>
  <c r="BZ132" i="5" s="1"/>
  <c r="X30" i="12"/>
  <c r="E59" i="12"/>
  <c r="AU17" i="12" s="1"/>
  <c r="BZ119" i="5" s="1"/>
  <c r="E59" i="11"/>
  <c r="AU17" i="11" s="1"/>
  <c r="BL119" i="5" s="1"/>
  <c r="J29" i="11"/>
  <c r="AO20" i="11" s="1"/>
  <c r="BL62" i="5" s="1"/>
  <c r="E18" i="11"/>
  <c r="AI30" i="11" s="1"/>
  <c r="BL30" i="5" s="1"/>
  <c r="E18" i="12"/>
  <c r="AI30" i="12" s="1"/>
  <c r="BZ30" i="5" s="1"/>
  <c r="O52" i="11"/>
  <c r="AU30" i="11" s="1"/>
  <c r="BL132" i="5" s="1"/>
  <c r="X30" i="11"/>
  <c r="E59" i="7"/>
  <c r="AU17" i="7" s="1"/>
  <c r="E36" i="12"/>
  <c r="AO36" i="12" s="1"/>
  <c r="BZ78" i="5" s="1"/>
  <c r="X36" i="12"/>
  <c r="O58" i="11"/>
  <c r="AU36" i="11" s="1"/>
  <c r="BL138" i="5" s="1"/>
  <c r="E36" i="11"/>
  <c r="AO36" i="11" s="1"/>
  <c r="BL78" i="5" s="1"/>
  <c r="J17" i="11"/>
  <c r="AI36" i="11" s="1"/>
  <c r="BL36" i="5" s="1"/>
  <c r="J17" i="12"/>
  <c r="AI36" i="12" s="1"/>
  <c r="BZ36" i="5" s="1"/>
  <c r="X36" i="11"/>
  <c r="O58" i="12"/>
  <c r="AU36" i="12" s="1"/>
  <c r="BZ138" i="5" s="1"/>
  <c r="E5" i="7"/>
  <c r="AI5" i="7" s="1"/>
  <c r="E5" i="12"/>
  <c r="AI5" i="12" s="1"/>
  <c r="BZ5" i="5" s="1"/>
  <c r="X5" i="12"/>
  <c r="E24" i="12"/>
  <c r="AO5" i="12" s="1"/>
  <c r="BZ47" i="5" s="1"/>
  <c r="E5" i="11"/>
  <c r="AI5" i="11" s="1"/>
  <c r="BL5" i="5" s="1"/>
  <c r="E24" i="11"/>
  <c r="AO5" i="11" s="1"/>
  <c r="BL47" i="5" s="1"/>
  <c r="X5" i="11"/>
  <c r="O28" i="12"/>
  <c r="AO29" i="12" s="1"/>
  <c r="BZ71" i="5" s="1"/>
  <c r="X19" i="11"/>
  <c r="E31" i="12"/>
  <c r="AO12" i="12" s="1"/>
  <c r="BZ54" i="5" s="1"/>
  <c r="X19" i="12"/>
  <c r="O5" i="12"/>
  <c r="AI19" i="12" s="1"/>
  <c r="BZ19" i="5" s="1"/>
  <c r="E31" i="11"/>
  <c r="AO12" i="11" s="1"/>
  <c r="BL54" i="5" s="1"/>
  <c r="O28" i="11"/>
  <c r="AO29" i="11" s="1"/>
  <c r="BL71" i="5" s="1"/>
  <c r="O5" i="11"/>
  <c r="AI19" i="11" s="1"/>
  <c r="BL19" i="5" s="1"/>
  <c r="E35" i="12"/>
  <c r="AO35" i="12" s="1"/>
  <c r="BZ77" i="5" s="1"/>
  <c r="J16" i="12"/>
  <c r="AI35" i="12" s="1"/>
  <c r="BZ35" i="5" s="1"/>
  <c r="O57" i="11"/>
  <c r="AU35" i="11" s="1"/>
  <c r="BL137" i="5" s="1"/>
  <c r="O57" i="12"/>
  <c r="AU35" i="12" s="1"/>
  <c r="BZ137" i="5" s="1"/>
  <c r="J16" i="11"/>
  <c r="AI35" i="11" s="1"/>
  <c r="BL35" i="5" s="1"/>
  <c r="E35" i="11"/>
  <c r="AO35" i="11" s="1"/>
  <c r="BL77" i="5" s="1"/>
  <c r="X35" i="11"/>
  <c r="X35" i="12"/>
  <c r="Z10" i="7"/>
  <c r="Z10" i="12"/>
  <c r="Z10" i="11"/>
  <c r="Z26" i="7"/>
  <c r="Z26" i="12"/>
  <c r="Z26" i="11"/>
  <c r="Z42" i="7"/>
  <c r="Z42" i="12"/>
  <c r="Z42" i="11"/>
  <c r="Z15" i="7"/>
  <c r="Z15" i="12"/>
  <c r="Z15" i="11"/>
  <c r="Z31" i="7"/>
  <c r="Z31" i="12"/>
  <c r="Z31" i="11"/>
  <c r="Z12" i="7"/>
  <c r="Z12" i="12"/>
  <c r="Z12" i="11"/>
  <c r="Z28" i="7"/>
  <c r="Z28" i="12"/>
  <c r="Z28" i="11"/>
  <c r="Z44" i="7"/>
  <c r="Z44" i="12"/>
  <c r="Z44" i="11"/>
  <c r="Z25" i="7"/>
  <c r="Z25" i="12"/>
  <c r="Z25" i="11"/>
  <c r="Z41" i="7"/>
  <c r="Z41" i="12"/>
  <c r="Z41" i="11"/>
  <c r="O55" i="12"/>
  <c r="AU33" i="12" s="1"/>
  <c r="BZ135" i="5" s="1"/>
  <c r="X33" i="12"/>
  <c r="J32" i="12"/>
  <c r="AO23" i="12" s="1"/>
  <c r="BZ65" i="5" s="1"/>
  <c r="O55" i="11"/>
  <c r="AU33" i="11" s="1"/>
  <c r="BL135" i="5" s="1"/>
  <c r="O55" i="7"/>
  <c r="AU33" i="7" s="1"/>
  <c r="J14" i="12"/>
  <c r="AI33" i="12" s="1"/>
  <c r="BZ33" i="5" s="1"/>
  <c r="X33" i="11"/>
  <c r="J14" i="11"/>
  <c r="AI33" i="11" s="1"/>
  <c r="BL33" i="5" s="1"/>
  <c r="J14" i="7"/>
  <c r="AI33" i="7" s="1"/>
  <c r="AX33" i="5" s="1"/>
  <c r="J32" i="11"/>
  <c r="AO23" i="11" s="1"/>
  <c r="BL65" i="5" s="1"/>
  <c r="O65" i="7"/>
  <c r="AU43" i="7" s="1"/>
  <c r="E18" i="7"/>
  <c r="AI30" i="7" s="1"/>
  <c r="AX30" i="5" s="1"/>
  <c r="E38" i="7"/>
  <c r="AO38" i="7" s="1"/>
  <c r="AX80" i="5" s="1"/>
  <c r="E42" i="7"/>
  <c r="AO42" i="7" s="1"/>
  <c r="AX84" i="5" s="1"/>
  <c r="E36" i="7"/>
  <c r="AO36" i="7" s="1"/>
  <c r="AX78" i="5" s="1"/>
  <c r="AA9" i="7"/>
  <c r="AA9" i="12"/>
  <c r="AA9" i="11"/>
  <c r="AA14" i="7"/>
  <c r="E15" i="7"/>
  <c r="AI27" i="7" s="1"/>
  <c r="AX27" i="5" s="1"/>
  <c r="O7" i="7"/>
  <c r="AI21" i="7" s="1"/>
  <c r="AX21" i="5" s="1"/>
  <c r="E60" i="7"/>
  <c r="AU18" i="7" s="1"/>
  <c r="E44" i="7"/>
  <c r="AO44" i="7" s="1"/>
  <c r="AX86" i="5" s="1"/>
  <c r="E43" i="7"/>
  <c r="AO43" i="7" s="1"/>
  <c r="AX85" i="5" s="1"/>
  <c r="E9" i="7"/>
  <c r="AI9" i="7" s="1"/>
  <c r="AX9" i="5" s="1"/>
  <c r="J32" i="7"/>
  <c r="AO23" i="7" s="1"/>
  <c r="AX65" i="5" s="1"/>
  <c r="E49" i="12"/>
  <c r="AU7" i="12" s="1"/>
  <c r="BZ109" i="5" s="1"/>
  <c r="E10" i="12"/>
  <c r="AI10" i="12" s="1"/>
  <c r="BZ10" i="5" s="1"/>
  <c r="X10" i="11"/>
  <c r="E49" i="11"/>
  <c r="AU7" i="11" s="1"/>
  <c r="BL109" i="5" s="1"/>
  <c r="X10" i="12"/>
  <c r="E10" i="11"/>
  <c r="AI10" i="11" s="1"/>
  <c r="BL10" i="5" s="1"/>
  <c r="J27" i="12"/>
  <c r="AO18" i="12" s="1"/>
  <c r="BZ60" i="5" s="1"/>
  <c r="E58" i="11"/>
  <c r="AU16" i="11" s="1"/>
  <c r="BL118" i="5" s="1"/>
  <c r="E58" i="12"/>
  <c r="AU16" i="12" s="1"/>
  <c r="BZ118" i="5" s="1"/>
  <c r="O50" i="12"/>
  <c r="AU28" i="12" s="1"/>
  <c r="BZ130" i="5" s="1"/>
  <c r="O50" i="11"/>
  <c r="AU28" i="11" s="1"/>
  <c r="BL130" i="5" s="1"/>
  <c r="X28" i="11"/>
  <c r="E16" i="7"/>
  <c r="AI28" i="7" s="1"/>
  <c r="AX28" i="5" s="1"/>
  <c r="J27" i="11"/>
  <c r="AO18" i="11" s="1"/>
  <c r="BL60" i="5" s="1"/>
  <c r="E16" i="11"/>
  <c r="AI28" i="11" s="1"/>
  <c r="BL28" i="5" s="1"/>
  <c r="E16" i="12"/>
  <c r="AI28" i="12" s="1"/>
  <c r="BZ28" i="5" s="1"/>
  <c r="X28" i="12"/>
  <c r="E27" i="12"/>
  <c r="AO8" i="12" s="1"/>
  <c r="BZ50" i="5" s="1"/>
  <c r="X11" i="12"/>
  <c r="E11" i="12"/>
  <c r="AI11" i="12" s="1"/>
  <c r="BZ11" i="5" s="1"/>
  <c r="X11" i="11"/>
  <c r="E11" i="11"/>
  <c r="AI11" i="11" s="1"/>
  <c r="BL11" i="5" s="1"/>
  <c r="E27" i="11"/>
  <c r="AO8" i="11" s="1"/>
  <c r="BL50" i="5" s="1"/>
  <c r="Z18" i="7"/>
  <c r="Z18" i="12"/>
  <c r="Z18" i="11"/>
  <c r="Z39" i="7"/>
  <c r="Z39" i="12"/>
  <c r="Z39" i="11"/>
  <c r="O47" i="12"/>
  <c r="AU25" i="12" s="1"/>
  <c r="BZ127" i="5" s="1"/>
  <c r="O11" i="12"/>
  <c r="AI25" i="12" s="1"/>
  <c r="BZ25" i="5" s="1"/>
  <c r="J24" i="12"/>
  <c r="AO15" i="12" s="1"/>
  <c r="BZ57" i="5" s="1"/>
  <c r="J24" i="11"/>
  <c r="AO15" i="11" s="1"/>
  <c r="BL57" i="5" s="1"/>
  <c r="O47" i="11"/>
  <c r="AU25" i="11" s="1"/>
  <c r="BL127" i="5" s="1"/>
  <c r="O11" i="11"/>
  <c r="AI25" i="11" s="1"/>
  <c r="BL25" i="5" s="1"/>
  <c r="X25" i="11"/>
  <c r="X25" i="12"/>
  <c r="O47" i="7"/>
  <c r="AU25" i="7" s="1"/>
  <c r="E64" i="12"/>
  <c r="AU22" i="12" s="1"/>
  <c r="BZ124" i="5" s="1"/>
  <c r="O31" i="12"/>
  <c r="AO32" i="12" s="1"/>
  <c r="BZ74" i="5" s="1"/>
  <c r="X22" i="12"/>
  <c r="O8" i="12"/>
  <c r="AI22" i="12" s="1"/>
  <c r="BZ22" i="5" s="1"/>
  <c r="E55" i="11"/>
  <c r="AU13" i="11" s="1"/>
  <c r="BL115" i="5" s="1"/>
  <c r="O31" i="11"/>
  <c r="AO32" i="11" s="1"/>
  <c r="BL74" i="5" s="1"/>
  <c r="X22" i="11"/>
  <c r="E55" i="12"/>
  <c r="AU13" i="12" s="1"/>
  <c r="BZ115" i="5" s="1"/>
  <c r="O8" i="11"/>
  <c r="AI22" i="11" s="1"/>
  <c r="BL22" i="5" s="1"/>
  <c r="O8" i="7"/>
  <c r="AI22" i="7" s="1"/>
  <c r="AX22" i="5" s="1"/>
  <c r="O31" i="7"/>
  <c r="AO32" i="7" s="1"/>
  <c r="AX74" i="5" s="1"/>
  <c r="E64" i="11"/>
  <c r="AU22" i="11" s="1"/>
  <c r="BL124" i="5" s="1"/>
  <c r="E56" i="12"/>
  <c r="AU14" i="12" s="1"/>
  <c r="BZ116" i="5" s="1"/>
  <c r="O33" i="12"/>
  <c r="AO34" i="12" s="1"/>
  <c r="BZ76" i="5" s="1"/>
  <c r="X24" i="12"/>
  <c r="E66" i="11"/>
  <c r="AU24" i="11" s="1"/>
  <c r="BL126" i="5" s="1"/>
  <c r="O10" i="11"/>
  <c r="AI24" i="11" s="1"/>
  <c r="BL24" i="5" s="1"/>
  <c r="E66" i="12"/>
  <c r="AU24" i="12" s="1"/>
  <c r="BZ126" i="5" s="1"/>
  <c r="O10" i="12"/>
  <c r="AI24" i="12" s="1"/>
  <c r="BZ24" i="5" s="1"/>
  <c r="E56" i="11"/>
  <c r="AU14" i="11" s="1"/>
  <c r="BL116" i="5" s="1"/>
  <c r="X24" i="11"/>
  <c r="O33" i="11"/>
  <c r="AO34" i="11" s="1"/>
  <c r="BL76" i="5" s="1"/>
  <c r="E61" i="12"/>
  <c r="AU19" i="12" s="1"/>
  <c r="BZ121" i="5" s="1"/>
  <c r="O56" i="12"/>
  <c r="AU34" i="12" s="1"/>
  <c r="BZ136" i="5" s="1"/>
  <c r="J33" i="12"/>
  <c r="AO24" i="12" s="1"/>
  <c r="BZ66" i="5" s="1"/>
  <c r="X34" i="11"/>
  <c r="E61" i="11"/>
  <c r="AU19" i="11" s="1"/>
  <c r="BL121" i="5" s="1"/>
  <c r="X34" i="12"/>
  <c r="J15" i="12"/>
  <c r="AI34" i="12" s="1"/>
  <c r="BZ34" i="5" s="1"/>
  <c r="J15" i="11"/>
  <c r="AI34" i="11" s="1"/>
  <c r="BL34" i="5" s="1"/>
  <c r="J33" i="7"/>
  <c r="AO24" i="7" s="1"/>
  <c r="AX66" i="5" s="1"/>
  <c r="J33" i="11"/>
  <c r="AO24" i="11" s="1"/>
  <c r="BL66" i="5" s="1"/>
  <c r="O56" i="11"/>
  <c r="AU34" i="11" s="1"/>
  <c r="BL136" i="5" s="1"/>
  <c r="E48" i="12"/>
  <c r="AU6" i="12" s="1"/>
  <c r="BZ108" i="5" s="1"/>
  <c r="X8" i="12"/>
  <c r="E48" i="11"/>
  <c r="AU6" i="11" s="1"/>
  <c r="BL108" i="5" s="1"/>
  <c r="E8" i="11"/>
  <c r="AI8" i="11" s="1"/>
  <c r="BL8" i="5" s="1"/>
  <c r="E8" i="12"/>
  <c r="AI8" i="12" s="1"/>
  <c r="BZ8" i="5" s="1"/>
  <c r="X8" i="11"/>
  <c r="X40" i="12"/>
  <c r="E40" i="12"/>
  <c r="AO40" i="12" s="1"/>
  <c r="BZ82" i="5" s="1"/>
  <c r="O62" i="11"/>
  <c r="AU40" i="11" s="1"/>
  <c r="BL142" i="5" s="1"/>
  <c r="O14" i="12"/>
  <c r="AI40" i="12" s="1"/>
  <c r="BZ40" i="5" s="1"/>
  <c r="X40" i="11"/>
  <c r="O62" i="12"/>
  <c r="AU40" i="12" s="1"/>
  <c r="BZ142" i="5" s="1"/>
  <c r="E40" i="11"/>
  <c r="AO40" i="11" s="1"/>
  <c r="BL82" i="5" s="1"/>
  <c r="O14" i="11"/>
  <c r="AI40" i="11" s="1"/>
  <c r="BL40" i="5" s="1"/>
  <c r="E25" i="12"/>
  <c r="AO6" i="12" s="1"/>
  <c r="BZ48" i="5" s="1"/>
  <c r="E7" i="12"/>
  <c r="AI7" i="12" s="1"/>
  <c r="BZ7" i="5" s="1"/>
  <c r="E25" i="11"/>
  <c r="AO6" i="11" s="1"/>
  <c r="BL48" i="5" s="1"/>
  <c r="E7" i="11"/>
  <c r="AI7" i="11" s="1"/>
  <c r="BL7" i="5" s="1"/>
  <c r="T20" i="14" s="1"/>
  <c r="X7" i="12"/>
  <c r="X7" i="11"/>
  <c r="E33" i="12"/>
  <c r="AO14" i="12" s="1"/>
  <c r="BZ56" i="5" s="1"/>
  <c r="E65" i="12"/>
  <c r="AU23" i="12" s="1"/>
  <c r="BZ125" i="5" s="1"/>
  <c r="O32" i="12"/>
  <c r="AO33" i="12" s="1"/>
  <c r="BZ75" i="5" s="1"/>
  <c r="O9" i="12"/>
  <c r="AI23" i="12" s="1"/>
  <c r="BZ23" i="5" s="1"/>
  <c r="O32" i="11"/>
  <c r="AO33" i="11" s="1"/>
  <c r="BL75" i="5" s="1"/>
  <c r="X23" i="11"/>
  <c r="X23" i="12"/>
  <c r="E33" i="11"/>
  <c r="AO14" i="11" s="1"/>
  <c r="BL56" i="5" s="1"/>
  <c r="E65" i="11"/>
  <c r="AU23" i="11" s="1"/>
  <c r="BL125" i="5" s="1"/>
  <c r="O9" i="11"/>
  <c r="AI23" i="11" s="1"/>
  <c r="BL23" i="5" s="1"/>
  <c r="X39" i="12"/>
  <c r="E39" i="12"/>
  <c r="AO39" i="12" s="1"/>
  <c r="BZ81" i="5" s="1"/>
  <c r="O61" i="11"/>
  <c r="AU39" i="11" s="1"/>
  <c r="BL141" i="5" s="1"/>
  <c r="J20" i="11"/>
  <c r="AI39" i="11" s="1"/>
  <c r="BL39" i="5" s="1"/>
  <c r="X39" i="11"/>
  <c r="O61" i="12"/>
  <c r="AU39" i="12" s="1"/>
  <c r="BZ141" i="5" s="1"/>
  <c r="E39" i="11"/>
  <c r="AO39" i="11" s="1"/>
  <c r="BL81" i="5" s="1"/>
  <c r="J20" i="12"/>
  <c r="AI39" i="12" s="1"/>
  <c r="BZ39" i="5" s="1"/>
  <c r="Z14" i="7"/>
  <c r="Z14" i="12"/>
  <c r="Z14" i="11"/>
  <c r="Z30" i="7"/>
  <c r="Z30" i="12"/>
  <c r="Z30" i="11"/>
  <c r="O26" i="12"/>
  <c r="AO27" i="12" s="1"/>
  <c r="BZ69" i="5" s="1"/>
  <c r="E30" i="11"/>
  <c r="AO11" i="11" s="1"/>
  <c r="BL53" i="5" s="1"/>
  <c r="O26" i="11"/>
  <c r="AO27" i="11" s="1"/>
  <c r="BL69" i="5" s="1"/>
  <c r="J10" i="12"/>
  <c r="AI17" i="12" s="1"/>
  <c r="BZ17" i="5" s="1"/>
  <c r="E30" i="12"/>
  <c r="AO11" i="12" s="1"/>
  <c r="BZ53" i="5" s="1"/>
  <c r="J10" i="7"/>
  <c r="AI17" i="7" s="1"/>
  <c r="AX17" i="5" s="1"/>
  <c r="X17" i="12"/>
  <c r="J10" i="11"/>
  <c r="AI17" i="11" s="1"/>
  <c r="BL17" i="5" s="1"/>
  <c r="X17" i="11"/>
  <c r="Z19" i="7"/>
  <c r="Z19" i="12"/>
  <c r="Z19" i="11"/>
  <c r="Z35" i="7"/>
  <c r="Z35" i="12"/>
  <c r="Z35" i="11"/>
  <c r="Z16" i="7"/>
  <c r="Z16" i="12"/>
  <c r="Z16" i="11"/>
  <c r="Z32" i="7"/>
  <c r="Z32" i="12"/>
  <c r="Z32" i="11"/>
  <c r="Z13" i="7"/>
  <c r="Z13" i="12"/>
  <c r="Z13" i="11"/>
  <c r="Z29" i="7"/>
  <c r="Z29" i="12"/>
  <c r="Z29" i="11"/>
  <c r="Z9" i="7"/>
  <c r="Z9" i="12"/>
  <c r="Z9" i="11"/>
  <c r="O59" i="12"/>
  <c r="AU37" i="12" s="1"/>
  <c r="BZ139" i="5" s="1"/>
  <c r="X37" i="12"/>
  <c r="E37" i="12"/>
  <c r="AO37" i="12" s="1"/>
  <c r="BZ79" i="5" s="1"/>
  <c r="E37" i="11"/>
  <c r="AO37" i="11" s="1"/>
  <c r="BL79" i="5" s="1"/>
  <c r="J18" i="12"/>
  <c r="AI37" i="12" s="1"/>
  <c r="BZ37" i="5" s="1"/>
  <c r="O59" i="11"/>
  <c r="AU37" i="11" s="1"/>
  <c r="BL139" i="5" s="1"/>
  <c r="J18" i="11"/>
  <c r="AI37" i="11" s="1"/>
  <c r="BL37" i="5" s="1"/>
  <c r="X37" i="11"/>
  <c r="J18" i="7"/>
  <c r="AI37" i="7" s="1"/>
  <c r="AX37" i="5" s="1"/>
  <c r="AA19" i="7"/>
  <c r="O33" i="7"/>
  <c r="AO34" i="7" s="1"/>
  <c r="AX76" i="5" s="1"/>
  <c r="J29" i="7"/>
  <c r="AO20" i="7" s="1"/>
  <c r="AX62" i="5" s="1"/>
  <c r="E49" i="7"/>
  <c r="AU7" i="7" s="1"/>
  <c r="O48" i="7"/>
  <c r="AU26" i="7" s="1"/>
  <c r="O56" i="7"/>
  <c r="AU34" i="7" s="1"/>
  <c r="J19" i="7"/>
  <c r="AI38" i="7" s="1"/>
  <c r="AX38" i="5" s="1"/>
  <c r="O61" i="7"/>
  <c r="AU39" i="7" s="1"/>
  <c r="E7" i="7"/>
  <c r="AI7" i="7" s="1"/>
  <c r="AX7" i="5" s="1"/>
  <c r="O10" i="7"/>
  <c r="AI24" i="7" s="1"/>
  <c r="AX24" i="5" s="1"/>
  <c r="O62" i="7"/>
  <c r="AU40" i="7" s="1"/>
  <c r="AA41" i="7"/>
  <c r="O28" i="7"/>
  <c r="AO29" i="7" s="1"/>
  <c r="AX71" i="5" s="1"/>
  <c r="E39" i="7"/>
  <c r="AO39" i="7" s="1"/>
  <c r="AX81" i="5" s="1"/>
  <c r="AA42" i="7"/>
  <c r="AA42" i="12"/>
  <c r="AA42" i="11"/>
  <c r="E52" i="7"/>
  <c r="AU10" i="7" s="1"/>
  <c r="O32" i="7"/>
  <c r="AO33" i="7" s="1"/>
  <c r="AX75" i="5" s="1"/>
  <c r="E33" i="7"/>
  <c r="AO14" i="7" s="1"/>
  <c r="AX56" i="5" s="1"/>
  <c r="O5" i="7"/>
  <c r="AI19" i="7" s="1"/>
  <c r="AX19" i="5" s="1"/>
  <c r="E32" i="7"/>
  <c r="AO13" i="7" s="1"/>
  <c r="AX55" i="5" s="1"/>
  <c r="J24" i="7"/>
  <c r="AO15" i="7" s="1"/>
  <c r="AX57" i="5" s="1"/>
  <c r="J8" i="7"/>
  <c r="AI15" i="7" s="1"/>
  <c r="AX15" i="5" s="1"/>
  <c r="O54" i="7"/>
  <c r="AU32" i="7" s="1"/>
  <c r="E51" i="7"/>
  <c r="AU9" i="7" s="1"/>
  <c r="E25" i="7"/>
  <c r="AO6" i="7" s="1"/>
  <c r="E50" i="7"/>
  <c r="AU8" i="7" s="1"/>
  <c r="O25" i="7"/>
  <c r="AO26" i="7" s="1"/>
  <c r="AX68" i="5" s="1"/>
  <c r="O14" i="7"/>
  <c r="AI40" i="7" s="1"/>
  <c r="AX40" i="5" s="1"/>
  <c r="W28" i="1"/>
  <c r="W22" i="1"/>
  <c r="W17" i="8"/>
  <c r="V28" i="1"/>
  <c r="W35" i="1"/>
  <c r="F10" i="7"/>
  <c r="AJ10" i="7" s="1"/>
  <c r="AY10" i="5" s="1"/>
  <c r="F49" i="7"/>
  <c r="F55" i="7"/>
  <c r="AV13" i="7" s="1"/>
  <c r="P31" i="7"/>
  <c r="AP32" i="7" s="1"/>
  <c r="AY74" i="5" s="1"/>
  <c r="AJ30" i="8" s="1"/>
  <c r="P8" i="7"/>
  <c r="F64" i="7"/>
  <c r="AV22" i="7" s="1"/>
  <c r="K19" i="7"/>
  <c r="AJ38" i="7" s="1"/>
  <c r="AY38" i="5" s="1"/>
  <c r="F38" i="7"/>
  <c r="AP38" i="7" s="1"/>
  <c r="AY80" i="5" s="1"/>
  <c r="AJ36" i="8" s="1"/>
  <c r="P60" i="7"/>
  <c r="AV38" i="7" s="1"/>
  <c r="F6" i="7"/>
  <c r="F47" i="7"/>
  <c r="K25" i="7"/>
  <c r="P48" i="7"/>
  <c r="AV26" i="7" s="1"/>
  <c r="F14" i="7"/>
  <c r="F57" i="7"/>
  <c r="AV15" i="7" s="1"/>
  <c r="W29" i="1"/>
  <c r="V26" i="1"/>
  <c r="W33" i="1"/>
  <c r="K11" i="7"/>
  <c r="AJ18" i="7" s="1"/>
  <c r="AY18" i="5" s="1"/>
  <c r="P27" i="7"/>
  <c r="AP28" i="7" s="1"/>
  <c r="AY70" i="5" s="1"/>
  <c r="AJ26" i="8" s="1"/>
  <c r="F53" i="7"/>
  <c r="AV11" i="7" s="1"/>
  <c r="F59" i="7"/>
  <c r="AV17" i="7" s="1"/>
  <c r="K29" i="7"/>
  <c r="P52" i="7"/>
  <c r="AV30" i="7" s="1"/>
  <c r="F18" i="7"/>
  <c r="P64" i="7"/>
  <c r="AV42" i="7" s="1"/>
  <c r="F42" i="7"/>
  <c r="AP42" i="7" s="1"/>
  <c r="AY84" i="5" s="1"/>
  <c r="P16" i="7"/>
  <c r="F51" i="7"/>
  <c r="K7" i="7"/>
  <c r="K33" i="7"/>
  <c r="P56" i="7"/>
  <c r="AV34" i="7" s="1"/>
  <c r="F61" i="7"/>
  <c r="AV19" i="7" s="1"/>
  <c r="K15" i="7"/>
  <c r="V21" i="1"/>
  <c r="W18" i="1"/>
  <c r="AN25" i="1"/>
  <c r="W25" i="1"/>
  <c r="AW25" i="1"/>
  <c r="A20" i="10"/>
  <c r="M20" i="10" s="1"/>
  <c r="AO6" i="9"/>
  <c r="AS6" i="9" s="1"/>
  <c r="AC6" i="9"/>
  <c r="AL6" i="9" s="1"/>
  <c r="A34" i="9"/>
  <c r="A20" i="9"/>
  <c r="W20" i="9" s="1"/>
  <c r="W18" i="8"/>
  <c r="M18" i="8"/>
  <c r="A19" i="8"/>
  <c r="A29" i="8"/>
  <c r="AH32" i="1"/>
  <c r="E47" i="7"/>
  <c r="AU5" i="7" s="1"/>
  <c r="AX107" i="5" s="1"/>
  <c r="E24" i="7"/>
  <c r="AO5" i="7" s="1"/>
  <c r="AX47" i="5" s="1"/>
  <c r="E8" i="7"/>
  <c r="AI8" i="7" s="1"/>
  <c r="AX8" i="5" s="1"/>
  <c r="AX19" i="1"/>
  <c r="AB20" i="1"/>
  <c r="AN19" i="1"/>
  <c r="AB27" i="1"/>
  <c r="AN26" i="1"/>
  <c r="AX33" i="1"/>
  <c r="AT33" i="1"/>
  <c r="AU33" i="1"/>
  <c r="AW33" i="1"/>
  <c r="AN33" i="1"/>
  <c r="AV33" i="1"/>
  <c r="AH33" i="1"/>
  <c r="AB34" i="1"/>
  <c r="AO19" i="7"/>
  <c r="AX61" i="5" s="1"/>
  <c r="AU6" i="7"/>
  <c r="X22" i="7"/>
  <c r="X34" i="7"/>
  <c r="X40" i="7"/>
  <c r="X23" i="7"/>
  <c r="X17" i="7"/>
  <c r="X37" i="7"/>
  <c r="X10" i="7"/>
  <c r="AO10" i="7"/>
  <c r="AX52" i="5" s="1"/>
  <c r="X12" i="7"/>
  <c r="AO12" i="7"/>
  <c r="AX54" i="5" s="1"/>
  <c r="X28" i="7"/>
  <c r="X11" i="7"/>
  <c r="X43" i="7"/>
  <c r="X25" i="7"/>
  <c r="AP14" i="7"/>
  <c r="AY56" i="5" s="1"/>
  <c r="AJ12" i="8" s="1"/>
  <c r="X14" i="7"/>
  <c r="X16" i="7"/>
  <c r="X26" i="7"/>
  <c r="X42" i="7"/>
  <c r="X32" i="7"/>
  <c r="X9" i="7"/>
  <c r="AI16" i="7"/>
  <c r="AX16" i="5" s="1"/>
  <c r="X15" i="7"/>
  <c r="X31" i="7"/>
  <c r="X13" i="7"/>
  <c r="X29" i="7"/>
  <c r="X24" i="7"/>
  <c r="X8" i="7"/>
  <c r="AO8" i="7"/>
  <c r="AX50" i="5" s="1"/>
  <c r="AI42" i="7"/>
  <c r="AX42" i="5" s="1"/>
  <c r="AI14" i="7"/>
  <c r="AX14" i="5" s="1"/>
  <c r="X7" i="7"/>
  <c r="X39" i="7"/>
  <c r="AI6" i="7"/>
  <c r="X6" i="7"/>
  <c r="AU44" i="7"/>
  <c r="AI34" i="7"/>
  <c r="AX34" i="5" s="1"/>
  <c r="X38" i="7"/>
  <c r="AP64" i="7"/>
  <c r="AY106" i="5" s="1"/>
  <c r="AO53" i="7"/>
  <c r="AX95" i="5" s="1"/>
  <c r="X44" i="7"/>
  <c r="X27" i="7"/>
  <c r="X21" i="7"/>
  <c r="X41" i="7"/>
  <c r="X18" i="7"/>
  <c r="X20" i="7"/>
  <c r="X30" i="7"/>
  <c r="X36" i="7"/>
  <c r="X5" i="7"/>
  <c r="AI12" i="7"/>
  <c r="AX12" i="5" s="1"/>
  <c r="X19" i="7"/>
  <c r="X35" i="7"/>
  <c r="X33" i="7"/>
  <c r="AA14" i="11" l="1"/>
  <c r="AA10" i="11"/>
  <c r="AA38" i="7"/>
  <c r="AA10" i="12"/>
  <c r="AA29" i="11"/>
  <c r="AA22" i="11"/>
  <c r="AA29" i="7"/>
  <c r="AA41" i="11"/>
  <c r="AA25" i="12"/>
  <c r="AA19" i="11"/>
  <c r="AA25" i="11"/>
  <c r="AA30" i="12"/>
  <c r="AA26" i="7"/>
  <c r="AA44" i="11"/>
  <c r="Q42" i="15"/>
  <c r="G45" i="15" s="1"/>
  <c r="AL13" i="10"/>
  <c r="AK6" i="9"/>
  <c r="AJ6" i="9"/>
  <c r="AG6" i="9"/>
  <c r="AX6" i="9"/>
  <c r="AF6" i="9"/>
  <c r="AT6" i="9"/>
  <c r="AY6" i="9"/>
  <c r="AW3" i="8"/>
  <c r="AV3" i="8"/>
  <c r="AW11" i="8"/>
  <c r="AV11" i="8"/>
  <c r="AV10" i="8"/>
  <c r="AW10" i="8"/>
  <c r="AV34" i="8"/>
  <c r="AW34" i="8"/>
  <c r="AV26" i="8"/>
  <c r="AW26" i="8"/>
  <c r="AV9" i="8"/>
  <c r="AW9" i="8"/>
  <c r="AW35" i="8"/>
  <c r="AV35" i="8"/>
  <c r="AV22" i="8"/>
  <c r="AW22" i="8"/>
  <c r="AW19" i="8"/>
  <c r="AV19" i="8"/>
  <c r="AV28" i="8"/>
  <c r="AW28" i="8"/>
  <c r="E19" i="1"/>
  <c r="AF6" i="7"/>
  <c r="P44" i="15"/>
  <c r="L44" i="15" s="1"/>
  <c r="G44" i="15"/>
  <c r="AA30" i="7"/>
  <c r="AA11" i="12"/>
  <c r="AA12" i="12"/>
  <c r="AA39" i="7"/>
  <c r="AA34" i="11"/>
  <c r="AA37" i="12"/>
  <c r="AA12" i="7"/>
  <c r="AA34" i="12"/>
  <c r="AA18" i="11"/>
  <c r="AA44" i="7"/>
  <c r="AA26" i="11"/>
  <c r="AA18" i="12"/>
  <c r="AA39" i="11"/>
  <c r="AA17" i="11"/>
  <c r="AA33" i="11"/>
  <c r="AA15" i="11"/>
  <c r="AA17" i="12"/>
  <c r="AA38" i="11"/>
  <c r="AA33" i="12"/>
  <c r="AA15" i="12"/>
  <c r="AA37" i="7"/>
  <c r="AA11" i="7"/>
  <c r="AF26" i="1"/>
  <c r="BF12" i="10"/>
  <c r="BG12" i="10"/>
  <c r="BF27" i="10"/>
  <c r="BG27" i="10"/>
  <c r="BF34" i="10"/>
  <c r="BG34" i="10"/>
  <c r="BF29" i="10"/>
  <c r="BG29" i="10"/>
  <c r="BF8" i="10"/>
  <c r="BG8" i="10"/>
  <c r="BF39" i="10"/>
  <c r="BG39" i="10"/>
  <c r="BF22" i="10"/>
  <c r="BG22" i="10"/>
  <c r="BF15" i="10"/>
  <c r="BG15" i="10"/>
  <c r="BF32" i="10"/>
  <c r="BG32" i="10"/>
  <c r="BF43" i="10"/>
  <c r="BG43" i="10"/>
  <c r="BF31" i="10"/>
  <c r="BG31" i="10"/>
  <c r="BF37" i="10"/>
  <c r="BG37" i="10"/>
  <c r="AH13" i="10"/>
  <c r="AI13" i="10"/>
  <c r="BF23" i="10"/>
  <c r="BG23" i="10"/>
  <c r="AH9" i="10"/>
  <c r="AI9" i="10"/>
  <c r="BF17" i="10"/>
  <c r="BG17" i="10"/>
  <c r="AH10" i="10"/>
  <c r="AI10" i="10"/>
  <c r="AI4" i="10"/>
  <c r="AH4" i="10"/>
  <c r="BF41" i="10"/>
  <c r="BG41" i="10"/>
  <c r="BF38" i="10"/>
  <c r="BG38" i="10"/>
  <c r="BF24" i="10"/>
  <c r="BG24" i="10"/>
  <c r="AH7" i="10"/>
  <c r="AI7" i="10"/>
  <c r="AH6" i="10"/>
  <c r="AI6" i="10"/>
  <c r="BF26" i="10"/>
  <c r="BG26" i="10"/>
  <c r="BF25" i="10"/>
  <c r="BG25" i="10"/>
  <c r="BF14" i="10"/>
  <c r="BG14" i="10"/>
  <c r="BF19" i="10"/>
  <c r="BG19" i="10"/>
  <c r="AI12" i="10"/>
  <c r="AH12" i="10"/>
  <c r="AH8" i="10"/>
  <c r="AI8" i="10"/>
  <c r="BF5" i="10"/>
  <c r="BG5" i="10"/>
  <c r="BF16" i="10"/>
  <c r="BG16" i="10"/>
  <c r="BF28" i="10"/>
  <c r="BG28" i="10"/>
  <c r="BG4" i="10"/>
  <c r="BF4" i="10"/>
  <c r="BF42" i="10"/>
  <c r="BG42" i="10"/>
  <c r="BF13" i="10"/>
  <c r="BG13" i="10"/>
  <c r="BF35" i="10"/>
  <c r="BG35" i="10"/>
  <c r="BF11" i="10"/>
  <c r="BG11" i="10"/>
  <c r="BF30" i="10"/>
  <c r="BG30" i="10"/>
  <c r="BF9" i="10"/>
  <c r="BG9" i="10"/>
  <c r="BF21" i="10"/>
  <c r="BG21" i="10"/>
  <c r="BF40" i="10"/>
  <c r="BG40" i="10"/>
  <c r="BF36" i="10"/>
  <c r="BG36" i="10"/>
  <c r="AH5" i="10"/>
  <c r="AI5" i="10"/>
  <c r="BF33" i="10"/>
  <c r="BG33" i="10"/>
  <c r="BF10" i="10"/>
  <c r="BG10" i="10"/>
  <c r="BF7" i="10"/>
  <c r="BG7" i="10"/>
  <c r="BF18" i="10"/>
  <c r="BG18" i="10"/>
  <c r="BF6" i="10"/>
  <c r="BG6" i="10"/>
  <c r="AH11" i="10"/>
  <c r="AI11" i="10"/>
  <c r="BF20" i="10"/>
  <c r="BG20" i="10"/>
  <c r="AC14" i="10"/>
  <c r="T35" i="10"/>
  <c r="T27" i="10"/>
  <c r="S27" i="10"/>
  <c r="T26" i="10"/>
  <c r="S26" i="10"/>
  <c r="S34" i="10"/>
  <c r="T34" i="10"/>
  <c r="S28" i="10"/>
  <c r="W36" i="10"/>
  <c r="V36" i="10"/>
  <c r="U36" i="10"/>
  <c r="A37" i="10"/>
  <c r="T36" i="10"/>
  <c r="S36" i="10"/>
  <c r="M36" i="10"/>
  <c r="E36" i="10"/>
  <c r="A30" i="10"/>
  <c r="E29" i="10"/>
  <c r="W29" i="10"/>
  <c r="V29" i="10"/>
  <c r="T29" i="10"/>
  <c r="S29" i="10"/>
  <c r="M29" i="10"/>
  <c r="AV4" i="9"/>
  <c r="AU4" i="9"/>
  <c r="V25" i="14"/>
  <c r="AK4" i="9"/>
  <c r="V33" i="14"/>
  <c r="AX5" i="9"/>
  <c r="U25" i="14"/>
  <c r="AJ4" i="9"/>
  <c r="T26" i="14"/>
  <c r="AH5" i="9"/>
  <c r="AI5" i="9"/>
  <c r="T33" i="14"/>
  <c r="AU5" i="9"/>
  <c r="AV5" i="9"/>
  <c r="V32" i="14"/>
  <c r="AX4" i="9"/>
  <c r="G32" i="14"/>
  <c r="AS4" i="9"/>
  <c r="AW26" i="14"/>
  <c r="V26" i="14"/>
  <c r="AK5" i="9"/>
  <c r="AU6" i="9"/>
  <c r="AV6" i="9"/>
  <c r="AI6" i="9"/>
  <c r="AH6" i="9"/>
  <c r="AI4" i="9"/>
  <c r="AH4" i="9"/>
  <c r="AF6" i="11"/>
  <c r="S20" i="14"/>
  <c r="E25" i="1"/>
  <c r="AF19" i="14"/>
  <c r="AH8" i="8"/>
  <c r="AI8" i="8"/>
  <c r="AH3" i="8"/>
  <c r="AI3" i="8"/>
  <c r="AH37" i="8"/>
  <c r="AI37" i="8"/>
  <c r="AH35" i="8"/>
  <c r="AI35" i="8"/>
  <c r="V19" i="9"/>
  <c r="V19" i="14"/>
  <c r="E18" i="9"/>
  <c r="E18" i="14"/>
  <c r="E28" i="1"/>
  <c r="AF6" i="8"/>
  <c r="V29" i="1"/>
  <c r="AK7" i="8"/>
  <c r="AH6" i="8"/>
  <c r="AI6" i="8"/>
  <c r="AH27" i="8"/>
  <c r="AI27" i="8"/>
  <c r="AH22" i="8"/>
  <c r="AI22" i="8"/>
  <c r="T25" i="14"/>
  <c r="S25" i="14"/>
  <c r="AH14" i="8"/>
  <c r="AI14" i="8"/>
  <c r="T19" i="14"/>
  <c r="S19" i="14"/>
  <c r="AF6" i="12"/>
  <c r="AF13" i="12"/>
  <c r="AT19" i="14"/>
  <c r="T18" i="14"/>
  <c r="S18" i="14"/>
  <c r="AH28" i="8"/>
  <c r="AI28" i="8"/>
  <c r="E27" i="1"/>
  <c r="AF5" i="8"/>
  <c r="G33" i="1"/>
  <c r="AF18" i="14"/>
  <c r="AU19" i="14"/>
  <c r="AH10" i="8"/>
  <c r="AI10" i="8"/>
  <c r="V35" i="1"/>
  <c r="AH13" i="8"/>
  <c r="AI13" i="8"/>
  <c r="AI29" i="8"/>
  <c r="AH29" i="8"/>
  <c r="AH26" i="8"/>
  <c r="AI26" i="8"/>
  <c r="AH23" i="8"/>
  <c r="AI23" i="8"/>
  <c r="G34" i="1"/>
  <c r="E26" i="14"/>
  <c r="S33" i="14"/>
  <c r="V34" i="1"/>
  <c r="S32" i="14"/>
  <c r="T32" i="14"/>
  <c r="E19" i="9"/>
  <c r="E19" i="14"/>
  <c r="AF4" i="9"/>
  <c r="E25" i="14"/>
  <c r="V18" i="9"/>
  <c r="V18" i="14"/>
  <c r="AH11" i="8"/>
  <c r="AI11" i="8"/>
  <c r="AU18" i="14"/>
  <c r="AT18" i="14"/>
  <c r="AH34" i="8"/>
  <c r="AI34" i="8"/>
  <c r="E29" i="1"/>
  <c r="AF7" i="8"/>
  <c r="AW25" i="14"/>
  <c r="AF13" i="11"/>
  <c r="S26" i="14"/>
  <c r="AF26" i="14"/>
  <c r="AH19" i="8"/>
  <c r="AI19" i="8"/>
  <c r="AH24" i="8"/>
  <c r="AI24" i="8"/>
  <c r="AH20" i="8"/>
  <c r="AI20" i="8"/>
  <c r="E26" i="1"/>
  <c r="AF4" i="8"/>
  <c r="AH12" i="8"/>
  <c r="AI12" i="8"/>
  <c r="AH31" i="8"/>
  <c r="AI31" i="8"/>
  <c r="AH18" i="8"/>
  <c r="AI18" i="8"/>
  <c r="AH36" i="8"/>
  <c r="AI36" i="8"/>
  <c r="AT25" i="14"/>
  <c r="AU25" i="14"/>
  <c r="AF25" i="1"/>
  <c r="AF8" i="8"/>
  <c r="AT26" i="14"/>
  <c r="AI17" i="8"/>
  <c r="AH17" i="8"/>
  <c r="AH32" i="8"/>
  <c r="AI32" i="8"/>
  <c r="AH15" i="8"/>
  <c r="AI15" i="8"/>
  <c r="AF27" i="12"/>
  <c r="AU26" i="14"/>
  <c r="AH30" i="8"/>
  <c r="AI30" i="8"/>
  <c r="AW19" i="14"/>
  <c r="G32" i="1"/>
  <c r="AH21" i="8"/>
  <c r="AI21" i="8"/>
  <c r="AH7" i="8"/>
  <c r="AI7" i="8"/>
  <c r="AI5" i="8"/>
  <c r="AH5" i="8"/>
  <c r="AH16" i="8"/>
  <c r="AI16" i="8"/>
  <c r="G35" i="1"/>
  <c r="AF25" i="14"/>
  <c r="AV26" i="14"/>
  <c r="AB28" i="14"/>
  <c r="AU27" i="14"/>
  <c r="AT27" i="14"/>
  <c r="AN27" i="14"/>
  <c r="AF27" i="14"/>
  <c r="AX27" i="14"/>
  <c r="AW27" i="14"/>
  <c r="A22" i="14"/>
  <c r="T21" i="14"/>
  <c r="S21" i="14"/>
  <c r="M21" i="14"/>
  <c r="E21" i="14"/>
  <c r="W21" i="14"/>
  <c r="V21" i="14"/>
  <c r="AF20" i="14"/>
  <c r="AX20" i="14"/>
  <c r="AW20" i="14"/>
  <c r="AB21" i="14"/>
  <c r="AU20" i="14"/>
  <c r="AT20" i="14"/>
  <c r="AN20" i="14"/>
  <c r="A35" i="14"/>
  <c r="T34" i="14"/>
  <c r="S34" i="14"/>
  <c r="M34" i="14"/>
  <c r="G34" i="14"/>
  <c r="W34" i="14"/>
  <c r="V34" i="14"/>
  <c r="E27" i="14"/>
  <c r="W27" i="14"/>
  <c r="V27" i="14"/>
  <c r="U27" i="14"/>
  <c r="A28" i="14"/>
  <c r="T27" i="14"/>
  <c r="S27" i="14"/>
  <c r="M27" i="14"/>
  <c r="AX34" i="14"/>
  <c r="AW34" i="14"/>
  <c r="AB35" i="14"/>
  <c r="AU34" i="14"/>
  <c r="AT34" i="14"/>
  <c r="AN34" i="14"/>
  <c r="AH34" i="14"/>
  <c r="AF20" i="12"/>
  <c r="AQ68" i="12"/>
  <c r="M20" i="9"/>
  <c r="AF27" i="11"/>
  <c r="AF41" i="11"/>
  <c r="W20" i="10"/>
  <c r="AF34" i="11"/>
  <c r="AF34" i="12"/>
  <c r="E20" i="10"/>
  <c r="U20" i="9"/>
  <c r="AQ68" i="11"/>
  <c r="E40" i="14" s="1"/>
  <c r="AF20" i="11"/>
  <c r="AF41" i="12"/>
  <c r="AW68" i="12"/>
  <c r="V20" i="10"/>
  <c r="E20" i="9"/>
  <c r="AW68" i="11"/>
  <c r="E39" i="14" s="1"/>
  <c r="V20" i="9"/>
  <c r="AF27" i="7"/>
  <c r="AF13" i="7"/>
  <c r="AW68" i="7"/>
  <c r="AF34" i="7"/>
  <c r="AF20" i="7"/>
  <c r="AQ68" i="7"/>
  <c r="AF41" i="7"/>
  <c r="P5" i="12"/>
  <c r="AJ19" i="12" s="1"/>
  <c r="CA19" i="5" s="1"/>
  <c r="U34" i="10" s="1"/>
  <c r="F25" i="11"/>
  <c r="AP6" i="11" s="1"/>
  <c r="BM48" i="5" s="1"/>
  <c r="F10" i="11"/>
  <c r="AJ10" i="11" s="1"/>
  <c r="BM10" i="5" s="1"/>
  <c r="P5" i="11"/>
  <c r="AJ19" i="11" s="1"/>
  <c r="BM19" i="5" s="1"/>
  <c r="P28" i="11"/>
  <c r="AP29" i="11" s="1"/>
  <c r="BM71" i="5" s="1"/>
  <c r="P28" i="7"/>
  <c r="AP29" i="7" s="1"/>
  <c r="AY71" i="5" s="1"/>
  <c r="AJ27" i="8" s="1"/>
  <c r="F31" i="12"/>
  <c r="AP12" i="12" s="1"/>
  <c r="CA54" i="5" s="1"/>
  <c r="AJ11" i="10" s="1"/>
  <c r="F31" i="7"/>
  <c r="AP12" i="7" s="1"/>
  <c r="AY54" i="5" s="1"/>
  <c r="AJ10" i="8" s="1"/>
  <c r="P28" i="12"/>
  <c r="AP29" i="12" s="1"/>
  <c r="CA71" i="5" s="1"/>
  <c r="P5" i="7"/>
  <c r="AJ19" i="7" s="1"/>
  <c r="AY19" i="5" s="1"/>
  <c r="F31" i="11"/>
  <c r="AP12" i="11" s="1"/>
  <c r="BM54" i="5" s="1"/>
  <c r="K10" i="11"/>
  <c r="AJ17" i="11" s="1"/>
  <c r="BM17" i="5" s="1"/>
  <c r="F51" i="11"/>
  <c r="AV9" i="11" s="1"/>
  <c r="BM111" i="5" s="1"/>
  <c r="K10" i="7"/>
  <c r="AJ17" i="7" s="1"/>
  <c r="AY17" i="5" s="1"/>
  <c r="P26" i="7"/>
  <c r="AP27" i="7" s="1"/>
  <c r="AY69" i="5" s="1"/>
  <c r="AJ25" i="8" s="1"/>
  <c r="F8" i="11"/>
  <c r="AJ8" i="11" s="1"/>
  <c r="BM8" i="5" s="1"/>
  <c r="U21" i="14" s="1"/>
  <c r="F30" i="12"/>
  <c r="AP11" i="12" s="1"/>
  <c r="CA53" i="5" s="1"/>
  <c r="AJ10" i="10" s="1"/>
  <c r="P26" i="12"/>
  <c r="AP27" i="12" s="1"/>
  <c r="CA69" i="5" s="1"/>
  <c r="F30" i="7"/>
  <c r="AP11" i="7" s="1"/>
  <c r="AY53" i="5" s="1"/>
  <c r="AJ9" i="8" s="1"/>
  <c r="K10" i="12"/>
  <c r="AJ17" i="12" s="1"/>
  <c r="CA17" i="5" s="1"/>
  <c r="P26" i="11"/>
  <c r="AP27" i="11" s="1"/>
  <c r="BM69" i="5" s="1"/>
  <c r="P6" i="11"/>
  <c r="AJ20" i="11" s="1"/>
  <c r="BM20" i="5" s="1"/>
  <c r="P29" i="7"/>
  <c r="AP30" i="7" s="1"/>
  <c r="AY72" i="5" s="1"/>
  <c r="AJ28" i="8" s="1"/>
  <c r="F54" i="11"/>
  <c r="AV12" i="11" s="1"/>
  <c r="BM114" i="5" s="1"/>
  <c r="P29" i="11"/>
  <c r="AP30" i="11" s="1"/>
  <c r="BM72" i="5" s="1"/>
  <c r="F11" i="11"/>
  <c r="AJ11" i="11" s="1"/>
  <c r="BM11" i="5" s="1"/>
  <c r="P6" i="12"/>
  <c r="AJ20" i="12" s="1"/>
  <c r="CA20" i="5" s="1"/>
  <c r="U35" i="10" s="1"/>
  <c r="F62" i="7"/>
  <c r="AV20" i="7" s="1"/>
  <c r="AY122" i="5" s="1"/>
  <c r="AX18" i="8" s="1"/>
  <c r="F54" i="12"/>
  <c r="AV12" i="12" s="1"/>
  <c r="CA114" i="5" s="1"/>
  <c r="BH11" i="10" s="1"/>
  <c r="F54" i="7"/>
  <c r="AV12" i="7" s="1"/>
  <c r="AY114" i="5" s="1"/>
  <c r="P29" i="12"/>
  <c r="AP30" i="12" s="1"/>
  <c r="CA72" i="5" s="1"/>
  <c r="P6" i="7"/>
  <c r="AJ20" i="7" s="1"/>
  <c r="AY20" i="5" s="1"/>
  <c r="F62" i="11"/>
  <c r="AV20" i="11" s="1"/>
  <c r="BM122" i="5" s="1"/>
  <c r="F62" i="12"/>
  <c r="AV20" i="12" s="1"/>
  <c r="CA122" i="5" s="1"/>
  <c r="BH19" i="10" s="1"/>
  <c r="K11" i="11"/>
  <c r="AJ18" i="11" s="1"/>
  <c r="BM18" i="5" s="1"/>
  <c r="P27" i="11"/>
  <c r="AP28" i="11" s="1"/>
  <c r="BM70" i="5" s="1"/>
  <c r="F9" i="11"/>
  <c r="AJ9" i="11" s="1"/>
  <c r="BM9" i="5" s="1"/>
  <c r="F52" i="11"/>
  <c r="AV10" i="11" s="1"/>
  <c r="BM112" i="5" s="1"/>
  <c r="P27" i="12"/>
  <c r="AP28" i="12" s="1"/>
  <c r="CA70" i="5" s="1"/>
  <c r="K11" i="12"/>
  <c r="AJ18" i="12" s="1"/>
  <c r="CA18" i="5" s="1"/>
  <c r="F53" i="12"/>
  <c r="AV11" i="12" s="1"/>
  <c r="CA113" i="5" s="1"/>
  <c r="BH10" i="10" s="1"/>
  <c r="F53" i="11"/>
  <c r="AV11" i="11" s="1"/>
  <c r="BM113" i="5" s="1"/>
  <c r="F11" i="12"/>
  <c r="AJ11" i="12" s="1"/>
  <c r="CA11" i="5" s="1"/>
  <c r="F11" i="7"/>
  <c r="AJ11" i="7" s="1"/>
  <c r="AY11" i="5" s="1"/>
  <c r="F27" i="7"/>
  <c r="AP8" i="7" s="1"/>
  <c r="F27" i="12"/>
  <c r="AP8" i="12" s="1"/>
  <c r="CA50" i="5" s="1"/>
  <c r="AJ7" i="10" s="1"/>
  <c r="CU9" i="5"/>
  <c r="P51" i="11"/>
  <c r="AV29" i="11" s="1"/>
  <c r="BM131" i="5" s="1"/>
  <c r="F17" i="7"/>
  <c r="AJ29" i="7" s="1"/>
  <c r="AY29" i="5" s="1"/>
  <c r="F17" i="11"/>
  <c r="AJ29" i="11" s="1"/>
  <c r="BM29" i="5" s="1"/>
  <c r="F29" i="11"/>
  <c r="AP10" i="11" s="1"/>
  <c r="BM52" i="5" s="1"/>
  <c r="K28" i="11"/>
  <c r="AP19" i="11" s="1"/>
  <c r="BM61" i="5" s="1"/>
  <c r="K28" i="7"/>
  <c r="AP19" i="7" s="1"/>
  <c r="AY61" i="5" s="1"/>
  <c r="AJ17" i="8" s="1"/>
  <c r="K28" i="12"/>
  <c r="AP19" i="12" s="1"/>
  <c r="CA61" i="5" s="1"/>
  <c r="P51" i="7"/>
  <c r="AV29" i="7" s="1"/>
  <c r="AY131" i="5" s="1"/>
  <c r="AX27" i="8" s="1"/>
  <c r="F17" i="12"/>
  <c r="AJ29" i="12" s="1"/>
  <c r="CA29" i="5" s="1"/>
  <c r="P51" i="12"/>
  <c r="AV29" i="12" s="1"/>
  <c r="CA131" i="5" s="1"/>
  <c r="BH28" i="10" s="1"/>
  <c r="K7" i="12"/>
  <c r="AJ14" i="12" s="1"/>
  <c r="CA14" i="5" s="1"/>
  <c r="U28" i="10" s="1"/>
  <c r="K7" i="11"/>
  <c r="AJ14" i="11" s="1"/>
  <c r="BM14" i="5" s="1"/>
  <c r="F51" i="12"/>
  <c r="AV9" i="12" s="1"/>
  <c r="CA111" i="5" s="1"/>
  <c r="BH8" i="10" s="1"/>
  <c r="F48" i="11"/>
  <c r="AV6" i="11" s="1"/>
  <c r="BM108" i="5" s="1"/>
  <c r="K8" i="12"/>
  <c r="AJ15" i="12" s="1"/>
  <c r="CA15" i="5" s="1"/>
  <c r="U29" i="10" s="1"/>
  <c r="P24" i="7"/>
  <c r="AP25" i="7" s="1"/>
  <c r="AY67" i="5" s="1"/>
  <c r="AJ23" i="8" s="1"/>
  <c r="F29" i="12"/>
  <c r="AP10" i="12" s="1"/>
  <c r="CA52" i="5" s="1"/>
  <c r="AJ9" i="10" s="1"/>
  <c r="P24" i="12"/>
  <c r="AP25" i="12" s="1"/>
  <c r="CA67" i="5" s="1"/>
  <c r="P24" i="11"/>
  <c r="AP25" i="11" s="1"/>
  <c r="BM67" i="5" s="1"/>
  <c r="K8" i="11"/>
  <c r="AJ15" i="11" s="1"/>
  <c r="BM15" i="5" s="1"/>
  <c r="F6" i="11"/>
  <c r="AJ6" i="11" s="1"/>
  <c r="BM6" i="5" s="1"/>
  <c r="F49" i="11"/>
  <c r="AV7" i="11" s="1"/>
  <c r="BM109" i="5" s="1"/>
  <c r="K8" i="7"/>
  <c r="AJ15" i="7" s="1"/>
  <c r="AY15" i="5" s="1"/>
  <c r="F29" i="7"/>
  <c r="AP10" i="7" s="1"/>
  <c r="AY52" i="5" s="1"/>
  <c r="AJ8" i="8" s="1"/>
  <c r="CU20" i="5"/>
  <c r="P14" i="12"/>
  <c r="AJ40" i="12" s="1"/>
  <c r="CA40" i="5" s="1"/>
  <c r="F40" i="11"/>
  <c r="AP40" i="11" s="1"/>
  <c r="BM82" i="5" s="1"/>
  <c r="P62" i="12"/>
  <c r="AV40" i="12" s="1"/>
  <c r="CA142" i="5" s="1"/>
  <c r="BH39" i="10" s="1"/>
  <c r="P14" i="11"/>
  <c r="AJ40" i="11" s="1"/>
  <c r="BM40" i="5" s="1"/>
  <c r="P62" i="11"/>
  <c r="AV40" i="11" s="1"/>
  <c r="BM142" i="5" s="1"/>
  <c r="F40" i="12"/>
  <c r="AP40" i="12" s="1"/>
  <c r="CA82" i="5" s="1"/>
  <c r="F40" i="7"/>
  <c r="AP40" i="7" s="1"/>
  <c r="AY82" i="5" s="1"/>
  <c r="P14" i="7"/>
  <c r="AJ40" i="7" s="1"/>
  <c r="AY40" i="5" s="1"/>
  <c r="P62" i="7"/>
  <c r="AV40" i="7" s="1"/>
  <c r="AY142" i="5" s="1"/>
  <c r="CU17" i="5"/>
  <c r="P59" i="12"/>
  <c r="AV37" i="12" s="1"/>
  <c r="CA139" i="5" s="1"/>
  <c r="BH36" i="10" s="1"/>
  <c r="K18" i="11"/>
  <c r="AJ37" i="11" s="1"/>
  <c r="BM37" i="5" s="1"/>
  <c r="F37" i="11"/>
  <c r="AP37" i="11" s="1"/>
  <c r="BM79" i="5" s="1"/>
  <c r="K18" i="7"/>
  <c r="AJ37" i="7" s="1"/>
  <c r="AY37" i="5" s="1"/>
  <c r="P59" i="7"/>
  <c r="AV37" i="7" s="1"/>
  <c r="AY139" i="5" s="1"/>
  <c r="AX35" i="8" s="1"/>
  <c r="F37" i="7"/>
  <c r="AP37" i="7" s="1"/>
  <c r="AY79" i="5" s="1"/>
  <c r="AJ35" i="8" s="1"/>
  <c r="F37" i="12"/>
  <c r="AP37" i="12" s="1"/>
  <c r="CA79" i="5" s="1"/>
  <c r="K18" i="12"/>
  <c r="AJ37" i="12" s="1"/>
  <c r="CA37" i="5" s="1"/>
  <c r="P59" i="11"/>
  <c r="AV37" i="11" s="1"/>
  <c r="BM139" i="5" s="1"/>
  <c r="K5" i="11"/>
  <c r="AJ12" i="11" s="1"/>
  <c r="BM12" i="5" s="1"/>
  <c r="AV20" i="14" s="1"/>
  <c r="K5" i="7"/>
  <c r="AJ12" i="7" s="1"/>
  <c r="K5" i="12"/>
  <c r="AJ12" i="12" s="1"/>
  <c r="CA12" i="5" s="1"/>
  <c r="F50" i="7"/>
  <c r="AV8" i="7" s="1"/>
  <c r="F50" i="12"/>
  <c r="AV8" i="12" s="1"/>
  <c r="CA110" i="5" s="1"/>
  <c r="BH7" i="10" s="1"/>
  <c r="CU15" i="5"/>
  <c r="F35" i="12"/>
  <c r="AP35" i="12" s="1"/>
  <c r="CA77" i="5" s="1"/>
  <c r="K16" i="11"/>
  <c r="AJ35" i="11" s="1"/>
  <c r="BM35" i="5" s="1"/>
  <c r="K16" i="12"/>
  <c r="AJ35" i="12" s="1"/>
  <c r="CA35" i="5" s="1"/>
  <c r="P57" i="12"/>
  <c r="AV35" i="12" s="1"/>
  <c r="CA137" i="5" s="1"/>
  <c r="BH34" i="10" s="1"/>
  <c r="P57" i="11"/>
  <c r="AV35" i="11" s="1"/>
  <c r="BM137" i="5" s="1"/>
  <c r="F35" i="11"/>
  <c r="AP35" i="11" s="1"/>
  <c r="BM77" i="5" s="1"/>
  <c r="F35" i="7"/>
  <c r="AP35" i="7" s="1"/>
  <c r="AY77" i="5" s="1"/>
  <c r="AJ33" i="8" s="1"/>
  <c r="K16" i="7"/>
  <c r="AJ35" i="7" s="1"/>
  <c r="AY35" i="5" s="1"/>
  <c r="P57" i="7"/>
  <c r="AV35" i="7" s="1"/>
  <c r="AY137" i="5" s="1"/>
  <c r="AX33" i="8" s="1"/>
  <c r="F9" i="12"/>
  <c r="AJ9" i="12" s="1"/>
  <c r="CA9" i="5" s="1"/>
  <c r="F26" i="7"/>
  <c r="AP7" i="7" s="1"/>
  <c r="F9" i="7"/>
  <c r="AJ9" i="7" s="1"/>
  <c r="F26" i="12"/>
  <c r="AP7" i="12" s="1"/>
  <c r="CA49" i="5" s="1"/>
  <c r="AJ6" i="10" s="1"/>
  <c r="F25" i="12"/>
  <c r="AP6" i="12" s="1"/>
  <c r="CA48" i="5" s="1"/>
  <c r="AJ5" i="10" s="1"/>
  <c r="F7" i="12"/>
  <c r="AJ7" i="12" s="1"/>
  <c r="CA7" i="5" s="1"/>
  <c r="U20" i="10" s="1"/>
  <c r="F25" i="7"/>
  <c r="AP6" i="7" s="1"/>
  <c r="AY48" i="5" s="1"/>
  <c r="AJ4" i="8" s="1"/>
  <c r="F7" i="7"/>
  <c r="AJ7" i="7" s="1"/>
  <c r="F28" i="12"/>
  <c r="AP9" i="12" s="1"/>
  <c r="CA51" i="5" s="1"/>
  <c r="AJ8" i="10" s="1"/>
  <c r="F28" i="7"/>
  <c r="AP9" i="7" s="1"/>
  <c r="F47" i="11"/>
  <c r="AV5" i="11" s="1"/>
  <c r="BM107" i="5" s="1"/>
  <c r="K6" i="12"/>
  <c r="AJ13" i="12" s="1"/>
  <c r="CA13" i="5" s="1"/>
  <c r="U27" i="10" s="1"/>
  <c r="K6" i="7"/>
  <c r="AJ13" i="7" s="1"/>
  <c r="AY13" i="5" s="1"/>
  <c r="K6" i="11"/>
  <c r="AJ13" i="11" s="1"/>
  <c r="BM13" i="5" s="1"/>
  <c r="F66" i="12"/>
  <c r="AV24" i="12" s="1"/>
  <c r="CA126" i="5" s="1"/>
  <c r="BH23" i="10" s="1"/>
  <c r="F56" i="12"/>
  <c r="AV14" i="12" s="1"/>
  <c r="CA116" i="5" s="1"/>
  <c r="BH13" i="10" s="1"/>
  <c r="F66" i="11"/>
  <c r="AV24" i="11" s="1"/>
  <c r="BM126" i="5" s="1"/>
  <c r="P10" i="12"/>
  <c r="AJ24" i="12" s="1"/>
  <c r="CA24" i="5" s="1"/>
  <c r="F56" i="7"/>
  <c r="AV14" i="7" s="1"/>
  <c r="AY116" i="5" s="1"/>
  <c r="AX12" i="8" s="1"/>
  <c r="P33" i="12"/>
  <c r="AP34" i="12" s="1"/>
  <c r="CA76" i="5" s="1"/>
  <c r="P33" i="7"/>
  <c r="AP34" i="7" s="1"/>
  <c r="AY76" i="5" s="1"/>
  <c r="AJ32" i="8" s="1"/>
  <c r="P10" i="7"/>
  <c r="AJ24" i="7" s="1"/>
  <c r="AY24" i="5" s="1"/>
  <c r="F56" i="11"/>
  <c r="AV14" i="11" s="1"/>
  <c r="BM116" i="5" s="1"/>
  <c r="P10" i="11"/>
  <c r="AJ24" i="11" s="1"/>
  <c r="BM24" i="5" s="1"/>
  <c r="P33" i="11"/>
  <c r="AP34" i="11" s="1"/>
  <c r="BM76" i="5" s="1"/>
  <c r="F66" i="7"/>
  <c r="AV24" i="7" s="1"/>
  <c r="AY126" i="5" s="1"/>
  <c r="AX22" i="8" s="1"/>
  <c r="CU8" i="5"/>
  <c r="P50" i="11"/>
  <c r="AV28" i="11" s="1"/>
  <c r="BM130" i="5" s="1"/>
  <c r="P50" i="12"/>
  <c r="AV28" i="12" s="1"/>
  <c r="CA130" i="5" s="1"/>
  <c r="BH27" i="10" s="1"/>
  <c r="K27" i="12"/>
  <c r="AP18" i="12" s="1"/>
  <c r="CA60" i="5" s="1"/>
  <c r="F16" i="11"/>
  <c r="AJ28" i="11" s="1"/>
  <c r="BM28" i="5" s="1"/>
  <c r="F16" i="12"/>
  <c r="AJ28" i="12" s="1"/>
  <c r="CA28" i="5" s="1"/>
  <c r="K27" i="11"/>
  <c r="AP18" i="11" s="1"/>
  <c r="BM60" i="5" s="1"/>
  <c r="F58" i="12"/>
  <c r="AV16" i="12" s="1"/>
  <c r="CA118" i="5" s="1"/>
  <c r="BH15" i="10" s="1"/>
  <c r="K27" i="7"/>
  <c r="AP18" i="7" s="1"/>
  <c r="AY60" i="5" s="1"/>
  <c r="AJ16" i="8" s="1"/>
  <c r="F58" i="11"/>
  <c r="AV16" i="11" s="1"/>
  <c r="BM118" i="5" s="1"/>
  <c r="F16" i="7"/>
  <c r="AJ28" i="7" s="1"/>
  <c r="AY28" i="5" s="1"/>
  <c r="F58" i="7"/>
  <c r="AV16" i="7" s="1"/>
  <c r="AY118" i="5" s="1"/>
  <c r="AX14" i="8" s="1"/>
  <c r="P50" i="7"/>
  <c r="AV28" i="7" s="1"/>
  <c r="AY130" i="5" s="1"/>
  <c r="AX26" i="8" s="1"/>
  <c r="CU12" i="5"/>
  <c r="K31" i="12"/>
  <c r="AP22" i="12" s="1"/>
  <c r="CA64" i="5" s="1"/>
  <c r="F20" i="11"/>
  <c r="AJ32" i="11" s="1"/>
  <c r="BM32" i="5" s="1"/>
  <c r="P54" i="11"/>
  <c r="AV32" i="11" s="1"/>
  <c r="BM134" i="5" s="1"/>
  <c r="K31" i="7"/>
  <c r="AP22" i="7" s="1"/>
  <c r="AY64" i="5" s="1"/>
  <c r="AJ20" i="8" s="1"/>
  <c r="F60" i="12"/>
  <c r="AV18" i="12" s="1"/>
  <c r="CA120" i="5" s="1"/>
  <c r="BH17" i="10" s="1"/>
  <c r="F20" i="7"/>
  <c r="AJ32" i="7" s="1"/>
  <c r="AY32" i="5" s="1"/>
  <c r="F60" i="7"/>
  <c r="AV18" i="7" s="1"/>
  <c r="AY120" i="5" s="1"/>
  <c r="AX16" i="8" s="1"/>
  <c r="K31" i="11"/>
  <c r="AP22" i="11" s="1"/>
  <c r="BM64" i="5" s="1"/>
  <c r="F60" i="11"/>
  <c r="AV18" i="11" s="1"/>
  <c r="BM120" i="5" s="1"/>
  <c r="F20" i="12"/>
  <c r="AJ32" i="12" s="1"/>
  <c r="CA32" i="5" s="1"/>
  <c r="P54" i="7"/>
  <c r="AV32" i="7" s="1"/>
  <c r="AY134" i="5" s="1"/>
  <c r="AX30" i="8" s="1"/>
  <c r="P54" i="12"/>
  <c r="AV32" i="12" s="1"/>
  <c r="CA134" i="5" s="1"/>
  <c r="BH31" i="10" s="1"/>
  <c r="CU13" i="5"/>
  <c r="K32" i="7"/>
  <c r="AP23" i="7" s="1"/>
  <c r="AY65" i="5" s="1"/>
  <c r="AJ21" i="8" s="1"/>
  <c r="K14" i="7"/>
  <c r="AJ33" i="7" s="1"/>
  <c r="AY33" i="5" s="1"/>
  <c r="K14" i="11"/>
  <c r="AJ33" i="11" s="1"/>
  <c r="BM33" i="5" s="1"/>
  <c r="K32" i="12"/>
  <c r="AP23" i="12" s="1"/>
  <c r="CA65" i="5" s="1"/>
  <c r="P55" i="12"/>
  <c r="AV33" i="12" s="1"/>
  <c r="CA135" i="5" s="1"/>
  <c r="BH32" i="10" s="1"/>
  <c r="K14" i="12"/>
  <c r="AJ33" i="12" s="1"/>
  <c r="CA33" i="5" s="1"/>
  <c r="K32" i="11"/>
  <c r="AP23" i="11" s="1"/>
  <c r="BM65" i="5" s="1"/>
  <c r="P55" i="11"/>
  <c r="AV33" i="11" s="1"/>
  <c r="BM135" i="5" s="1"/>
  <c r="P55" i="7"/>
  <c r="AV33" i="7" s="1"/>
  <c r="AY135" i="5" s="1"/>
  <c r="AX31" i="8" s="1"/>
  <c r="CU21" i="5"/>
  <c r="P63" i="12"/>
  <c r="AV41" i="12" s="1"/>
  <c r="CA143" i="5" s="1"/>
  <c r="BH40" i="10" s="1"/>
  <c r="P15" i="7"/>
  <c r="AJ41" i="7" s="1"/>
  <c r="AY41" i="5" s="1"/>
  <c r="F41" i="11"/>
  <c r="AP41" i="11" s="1"/>
  <c r="BM83" i="5" s="1"/>
  <c r="F41" i="12"/>
  <c r="AP41" i="12" s="1"/>
  <c r="CA83" i="5" s="1"/>
  <c r="P63" i="11"/>
  <c r="AV41" i="11" s="1"/>
  <c r="BM143" i="5" s="1"/>
  <c r="P15" i="11"/>
  <c r="AJ41" i="11" s="1"/>
  <c r="BM41" i="5" s="1"/>
  <c r="P15" i="12"/>
  <c r="AJ41" i="12" s="1"/>
  <c r="CA41" i="5" s="1"/>
  <c r="P63" i="7"/>
  <c r="AV41" i="7" s="1"/>
  <c r="AY143" i="5" s="1"/>
  <c r="F41" i="7"/>
  <c r="AP41" i="7" s="1"/>
  <c r="AY83" i="5" s="1"/>
  <c r="F47" i="12"/>
  <c r="AV5" i="12" s="1"/>
  <c r="CA107" i="5" s="1"/>
  <c r="BH4" i="10" s="1"/>
  <c r="F6" i="12"/>
  <c r="AJ6" i="12" s="1"/>
  <c r="CA6" i="5" s="1"/>
  <c r="U19" i="10" s="1"/>
  <c r="CU7" i="5"/>
  <c r="F15" i="12"/>
  <c r="AJ27" i="12" s="1"/>
  <c r="CA27" i="5" s="1"/>
  <c r="K26" i="12"/>
  <c r="AP17" i="12" s="1"/>
  <c r="CA59" i="5" s="1"/>
  <c r="P49" i="11"/>
  <c r="AV27" i="11" s="1"/>
  <c r="BM129" i="5" s="1"/>
  <c r="F28" i="11"/>
  <c r="AP9" i="11" s="1"/>
  <c r="BM51" i="5" s="1"/>
  <c r="F15" i="11"/>
  <c r="AJ27" i="11" s="1"/>
  <c r="BM27" i="5" s="1"/>
  <c r="P49" i="12"/>
  <c r="AV27" i="12" s="1"/>
  <c r="CA129" i="5" s="1"/>
  <c r="BH26" i="10" s="1"/>
  <c r="K26" i="11"/>
  <c r="AP17" i="11" s="1"/>
  <c r="BM59" i="5" s="1"/>
  <c r="K26" i="7"/>
  <c r="AP17" i="7" s="1"/>
  <c r="AY59" i="5" s="1"/>
  <c r="AJ15" i="8" s="1"/>
  <c r="P49" i="7"/>
  <c r="AV27" i="7" s="1"/>
  <c r="AY129" i="5" s="1"/>
  <c r="AX25" i="8" s="1"/>
  <c r="F15" i="7"/>
  <c r="AJ27" i="7" s="1"/>
  <c r="AY27" i="5" s="1"/>
  <c r="CU24" i="5"/>
  <c r="F44" i="12"/>
  <c r="AP44" i="12" s="1"/>
  <c r="CA86" i="5" s="1"/>
  <c r="F44" i="11"/>
  <c r="AP44" i="11" s="1"/>
  <c r="BM86" i="5" s="1"/>
  <c r="P66" i="12"/>
  <c r="AV44" i="12" s="1"/>
  <c r="CA146" i="5" s="1"/>
  <c r="BH43" i="10" s="1"/>
  <c r="P18" i="7"/>
  <c r="AJ44" i="7" s="1"/>
  <c r="AY44" i="5" s="1"/>
  <c r="P18" i="12"/>
  <c r="AJ44" i="12" s="1"/>
  <c r="CA44" i="5" s="1"/>
  <c r="F44" i="7"/>
  <c r="AP44" i="7" s="1"/>
  <c r="AY86" i="5" s="1"/>
  <c r="P66" i="7"/>
  <c r="AV44" i="7" s="1"/>
  <c r="P66" i="11"/>
  <c r="AV44" i="11" s="1"/>
  <c r="BM146" i="5" s="1"/>
  <c r="P18" i="11"/>
  <c r="AJ44" i="11" s="1"/>
  <c r="BM44" i="5" s="1"/>
  <c r="CU18" i="5"/>
  <c r="P60" i="11"/>
  <c r="AV38" i="11" s="1"/>
  <c r="BM140" i="5" s="1"/>
  <c r="K19" i="12"/>
  <c r="AJ38" i="12" s="1"/>
  <c r="CA38" i="5" s="1"/>
  <c r="F38" i="11"/>
  <c r="AP38" i="11" s="1"/>
  <c r="BM80" i="5" s="1"/>
  <c r="P60" i="12"/>
  <c r="AV38" i="12" s="1"/>
  <c r="CA140" i="5" s="1"/>
  <c r="BH37" i="10" s="1"/>
  <c r="F38" i="12"/>
  <c r="AP38" i="12" s="1"/>
  <c r="CA80" i="5" s="1"/>
  <c r="K19" i="11"/>
  <c r="AJ38" i="11" s="1"/>
  <c r="BM38" i="5" s="1"/>
  <c r="T20" i="9"/>
  <c r="S20" i="9"/>
  <c r="T18" i="10"/>
  <c r="S18" i="10"/>
  <c r="T19" i="9"/>
  <c r="S19" i="9"/>
  <c r="T19" i="10"/>
  <c r="S19" i="10"/>
  <c r="T20" i="10"/>
  <c r="S20" i="10"/>
  <c r="T18" i="9"/>
  <c r="S18" i="9"/>
  <c r="E18" i="1"/>
  <c r="E17" i="8"/>
  <c r="AW18" i="1"/>
  <c r="V18" i="8"/>
  <c r="AX5" i="5"/>
  <c r="V18" i="1"/>
  <c r="V17" i="8"/>
  <c r="V32" i="1"/>
  <c r="AY136" i="5"/>
  <c r="AX32" i="8" s="1"/>
  <c r="AY132" i="5"/>
  <c r="AX28" i="8" s="1"/>
  <c r="AY128" i="5"/>
  <c r="AX24" i="8" s="1"/>
  <c r="AY140" i="5"/>
  <c r="AX36" i="8" s="1"/>
  <c r="AX110" i="5"/>
  <c r="AX142" i="5"/>
  <c r="EH20" i="5"/>
  <c r="AX119" i="5"/>
  <c r="AX125" i="5"/>
  <c r="AX140" i="5"/>
  <c r="EH18" i="5"/>
  <c r="AX117" i="5"/>
  <c r="BW114" i="5"/>
  <c r="AB20" i="5" s="1"/>
  <c r="DY20" i="5" s="1"/>
  <c r="CH116" i="5"/>
  <c r="AX6" i="5"/>
  <c r="T18" i="8" s="1"/>
  <c r="AX136" i="5"/>
  <c r="EH14" i="5"/>
  <c r="AX127" i="5"/>
  <c r="EH5" i="5"/>
  <c r="AX143" i="5"/>
  <c r="EH21" i="5"/>
  <c r="AX124" i="5"/>
  <c r="AX137" i="5"/>
  <c r="EH15" i="5"/>
  <c r="AX118" i="5"/>
  <c r="AA21" i="7"/>
  <c r="AA21" i="12"/>
  <c r="AA21" i="11"/>
  <c r="BF119" i="5"/>
  <c r="AU117" i="5"/>
  <c r="AX108" i="5"/>
  <c r="AX48" i="5"/>
  <c r="AY144" i="5"/>
  <c r="AY119" i="5"/>
  <c r="AX15" i="8" s="1"/>
  <c r="AY117" i="5"/>
  <c r="AX13" i="8" s="1"/>
  <c r="AY115" i="5"/>
  <c r="AX11" i="8" s="1"/>
  <c r="AX111" i="5"/>
  <c r="AX134" i="5"/>
  <c r="EH12" i="5"/>
  <c r="AX128" i="5"/>
  <c r="EH6" i="5"/>
  <c r="AX145" i="5"/>
  <c r="EH23" i="5"/>
  <c r="AX135" i="5"/>
  <c r="EH13" i="5"/>
  <c r="AX129" i="5"/>
  <c r="EH7" i="5"/>
  <c r="AX133" i="5"/>
  <c r="EH11" i="5"/>
  <c r="AX53" i="5"/>
  <c r="AX131" i="5"/>
  <c r="EH9" i="5"/>
  <c r="AX116" i="5"/>
  <c r="AU116" i="5"/>
  <c r="BF118" i="5"/>
  <c r="V22" i="5"/>
  <c r="CQ22" i="5" s="1"/>
  <c r="AX146" i="5"/>
  <c r="EH24" i="5"/>
  <c r="AX112" i="5"/>
  <c r="S32" i="1"/>
  <c r="AY121" i="5"/>
  <c r="AX17" i="8" s="1"/>
  <c r="AY113" i="5"/>
  <c r="AX9" i="8" s="1"/>
  <c r="AY124" i="5"/>
  <c r="AX20" i="8" s="1"/>
  <c r="AX141" i="5"/>
  <c r="EH19" i="5"/>
  <c r="AX109" i="5"/>
  <c r="AX120" i="5"/>
  <c r="AX11" i="5"/>
  <c r="AX144" i="5"/>
  <c r="EH22" i="5"/>
  <c r="AX121" i="5"/>
  <c r="AX122" i="5"/>
  <c r="CH121" i="5"/>
  <c r="BW119" i="5"/>
  <c r="AB30" i="5" s="1"/>
  <c r="DY30" i="5" s="1"/>
  <c r="EG10" i="5" s="1"/>
  <c r="V20" i="5"/>
  <c r="CQ20" i="5" s="1"/>
  <c r="BI113" i="5"/>
  <c r="BT115" i="5"/>
  <c r="BI120" i="5"/>
  <c r="Y32" i="5" s="1"/>
  <c r="DH32" i="5" s="1"/>
  <c r="DP12" i="5" s="1"/>
  <c r="BT122" i="5"/>
  <c r="AW19" i="1"/>
  <c r="V25" i="1"/>
  <c r="AW26" i="1"/>
  <c r="AA43" i="7"/>
  <c r="AA43" i="12"/>
  <c r="AA43" i="11"/>
  <c r="C3" i="7"/>
  <c r="C3" i="12"/>
  <c r="C3" i="11"/>
  <c r="AA8" i="7"/>
  <c r="AA8" i="12"/>
  <c r="AA8" i="11"/>
  <c r="AA23" i="7"/>
  <c r="AA23" i="12"/>
  <c r="AA23" i="11"/>
  <c r="AA40" i="7"/>
  <c r="AA40" i="12"/>
  <c r="AA40" i="11"/>
  <c r="AA35" i="7"/>
  <c r="AA35" i="11"/>
  <c r="AA35" i="12"/>
  <c r="AA36" i="7"/>
  <c r="AA36" i="11"/>
  <c r="AA36" i="12"/>
  <c r="AA31" i="7"/>
  <c r="AA31" i="12"/>
  <c r="AA31" i="11"/>
  <c r="AA13" i="7"/>
  <c r="AA13" i="12"/>
  <c r="AA13" i="11"/>
  <c r="AA5" i="7"/>
  <c r="AA5" i="12"/>
  <c r="AA5" i="11"/>
  <c r="AA32" i="7"/>
  <c r="AA32" i="12"/>
  <c r="AA32" i="11"/>
  <c r="AA27" i="7"/>
  <c r="AA27" i="12"/>
  <c r="AA27" i="11"/>
  <c r="AA6" i="7"/>
  <c r="AA6" i="12"/>
  <c r="AA6" i="11"/>
  <c r="AA7" i="7"/>
  <c r="AA7" i="12"/>
  <c r="AA7" i="11"/>
  <c r="AA20" i="7"/>
  <c r="AA20" i="12"/>
  <c r="AA20" i="11"/>
  <c r="AA28" i="7"/>
  <c r="AA28" i="12"/>
  <c r="AA28" i="11"/>
  <c r="AA24" i="7"/>
  <c r="AA24" i="12"/>
  <c r="AA24" i="11"/>
  <c r="AX26" i="1"/>
  <c r="AX25" i="1"/>
  <c r="W32" i="1"/>
  <c r="W34" i="1"/>
  <c r="S27" i="1"/>
  <c r="T27" i="1"/>
  <c r="S25" i="1"/>
  <c r="T25" i="1"/>
  <c r="S28" i="1"/>
  <c r="T28" i="1"/>
  <c r="S29" i="1"/>
  <c r="T29" i="1"/>
  <c r="T20" i="1"/>
  <c r="S20" i="1"/>
  <c r="S22" i="1"/>
  <c r="T22" i="1"/>
  <c r="T21" i="1"/>
  <c r="S21" i="1"/>
  <c r="A21" i="10"/>
  <c r="U21" i="10" s="1"/>
  <c r="A21" i="9"/>
  <c r="A35" i="9"/>
  <c r="AC7" i="9"/>
  <c r="AJ7" i="9" s="1"/>
  <c r="AO7" i="9"/>
  <c r="A30" i="8"/>
  <c r="W19" i="8"/>
  <c r="S19" i="8"/>
  <c r="V19" i="8"/>
  <c r="M19" i="8"/>
  <c r="T19" i="8"/>
  <c r="E19" i="8"/>
  <c r="A20" i="8"/>
  <c r="AT18" i="1"/>
  <c r="AU18" i="1"/>
  <c r="AU32" i="1"/>
  <c r="AT32" i="1"/>
  <c r="AU25" i="1"/>
  <c r="AT25" i="1"/>
  <c r="AT34" i="1"/>
  <c r="AB35" i="1"/>
  <c r="AW34" i="1"/>
  <c r="AN34" i="1"/>
  <c r="AU34" i="1"/>
  <c r="AH34" i="1"/>
  <c r="AX27" i="1"/>
  <c r="AT27" i="1"/>
  <c r="AB28" i="1"/>
  <c r="AU27" i="1"/>
  <c r="AW27" i="1"/>
  <c r="AN27" i="1"/>
  <c r="AF27" i="1"/>
  <c r="AX20" i="1"/>
  <c r="AT20" i="1"/>
  <c r="AB21" i="1"/>
  <c r="AW20" i="1"/>
  <c r="AN20" i="1"/>
  <c r="AF20" i="1"/>
  <c r="AU20" i="1"/>
  <c r="AV7" i="7"/>
  <c r="AP15" i="7"/>
  <c r="AY57" i="5" s="1"/>
  <c r="AJ13" i="8" s="1"/>
  <c r="AP21" i="7"/>
  <c r="AY63" i="5" s="1"/>
  <c r="AJ19" i="8" s="1"/>
  <c r="AV9" i="7"/>
  <c r="AV6" i="7"/>
  <c r="AP24" i="7"/>
  <c r="AY66" i="5" s="1"/>
  <c r="AJ22" i="8" s="1"/>
  <c r="AP20" i="7"/>
  <c r="AY62" i="5" s="1"/>
  <c r="AJ18" i="8" s="1"/>
  <c r="AP16" i="7"/>
  <c r="AY58" i="5" s="1"/>
  <c r="AJ14" i="8" s="1"/>
  <c r="AV10" i="7"/>
  <c r="AV5" i="7"/>
  <c r="AY107" i="5" s="1"/>
  <c r="AX3" i="8" s="1"/>
  <c r="AJ26" i="7"/>
  <c r="AY26" i="5" s="1"/>
  <c r="AP5" i="7"/>
  <c r="AY47" i="5" s="1"/>
  <c r="AJ3" i="8" s="1"/>
  <c r="AP53" i="7"/>
  <c r="AY95" i="5" s="1"/>
  <c r="AJ36" i="7"/>
  <c r="AY36" i="5" s="1"/>
  <c r="AJ22" i="7"/>
  <c r="AY22" i="5" s="1"/>
  <c r="AJ8" i="7"/>
  <c r="AJ43" i="7"/>
  <c r="AY43" i="5" s="1"/>
  <c r="AJ16" i="7"/>
  <c r="AY16" i="5" s="1"/>
  <c r="AJ30" i="7"/>
  <c r="AY30" i="5" s="1"/>
  <c r="AJ23" i="7"/>
  <c r="AY23" i="5" s="1"/>
  <c r="AJ42" i="7"/>
  <c r="AY42" i="5" s="1"/>
  <c r="AJ14" i="7"/>
  <c r="AY14" i="5" s="1"/>
  <c r="AJ21" i="7"/>
  <c r="AY21" i="5" s="1"/>
  <c r="AJ34" i="7"/>
  <c r="AY34" i="5" s="1"/>
  <c r="AJ6" i="7"/>
  <c r="AY6" i="5" s="1"/>
  <c r="P45" i="15" l="1"/>
  <c r="L45" i="15" s="1"/>
  <c r="AK14" i="10"/>
  <c r="AL14" i="10"/>
  <c r="AG14" i="10"/>
  <c r="AI14" i="10"/>
  <c r="AH14" i="10"/>
  <c r="AF14" i="10"/>
  <c r="AJ14" i="10"/>
  <c r="AO8" i="9"/>
  <c r="AW8" i="9" s="1"/>
  <c r="AY7" i="9"/>
  <c r="AT7" i="9"/>
  <c r="AS7" i="9"/>
  <c r="AL7" i="9"/>
  <c r="AG7" i="9"/>
  <c r="AI7" i="9"/>
  <c r="AW7" i="9"/>
  <c r="AK7" i="9"/>
  <c r="AH7" i="9"/>
  <c r="AV7" i="9"/>
  <c r="AF7" i="9"/>
  <c r="AX7" i="9"/>
  <c r="AU7" i="9"/>
  <c r="AV18" i="8"/>
  <c r="AW18" i="8"/>
  <c r="AV29" i="8"/>
  <c r="AW29" i="8"/>
  <c r="AW31" i="8"/>
  <c r="AV31" i="8"/>
  <c r="AV24" i="8"/>
  <c r="AW24" i="8"/>
  <c r="AV32" i="8"/>
  <c r="AW32" i="8"/>
  <c r="AV13" i="8"/>
  <c r="AW13" i="8"/>
  <c r="AW15" i="8"/>
  <c r="AV15" i="8"/>
  <c r="AV17" i="8"/>
  <c r="AW17" i="8"/>
  <c r="AV16" i="8"/>
  <c r="AW16" i="8"/>
  <c r="AV8" i="8"/>
  <c r="AW8" i="8"/>
  <c r="AW27" i="8"/>
  <c r="AV27" i="8"/>
  <c r="AV4" i="8"/>
  <c r="AW4" i="8"/>
  <c r="AV33" i="8"/>
  <c r="AW33" i="8"/>
  <c r="AV5" i="8"/>
  <c r="AW5" i="8"/>
  <c r="AV25" i="8"/>
  <c r="AW25" i="8"/>
  <c r="AV30" i="8"/>
  <c r="AW30" i="8"/>
  <c r="AV20" i="8"/>
  <c r="AW20" i="8"/>
  <c r="AW23" i="8"/>
  <c r="AV23" i="8"/>
  <c r="AV36" i="8"/>
  <c r="AW36" i="8"/>
  <c r="AV34" i="1"/>
  <c r="AX10" i="8"/>
  <c r="AV12" i="8"/>
  <c r="AW12" i="8"/>
  <c r="AW7" i="8"/>
  <c r="AV7" i="8"/>
  <c r="AV14" i="8"/>
  <c r="AW14" i="8"/>
  <c r="AV21" i="8"/>
  <c r="AW21" i="8"/>
  <c r="AV6" i="8"/>
  <c r="AW6" i="8"/>
  <c r="AK68" i="7"/>
  <c r="E35" i="8" s="1"/>
  <c r="AC15" i="10"/>
  <c r="U26" i="10"/>
  <c r="A38" i="10"/>
  <c r="W37" i="10"/>
  <c r="V37" i="10"/>
  <c r="U37" i="10"/>
  <c r="T37" i="10"/>
  <c r="E37" i="10"/>
  <c r="S37" i="10"/>
  <c r="M37" i="10"/>
  <c r="U30" i="10"/>
  <c r="T30" i="10"/>
  <c r="S30" i="10"/>
  <c r="M30" i="10"/>
  <c r="E30" i="10"/>
  <c r="V30" i="10"/>
  <c r="W30" i="10"/>
  <c r="T21" i="10"/>
  <c r="U26" i="14"/>
  <c r="AJ5" i="9"/>
  <c r="U33" i="14"/>
  <c r="AW5" i="9"/>
  <c r="AV27" i="14"/>
  <c r="U32" i="14"/>
  <c r="AW4" i="9"/>
  <c r="U34" i="14"/>
  <c r="AW6" i="9"/>
  <c r="AK68" i="12"/>
  <c r="AH69" i="12" s="1"/>
  <c r="AV34" i="14"/>
  <c r="T26" i="1"/>
  <c r="AH4" i="8"/>
  <c r="AI4" i="8"/>
  <c r="AK68" i="11"/>
  <c r="E38" i="14" s="1"/>
  <c r="S35" i="1"/>
  <c r="AV25" i="14"/>
  <c r="AV18" i="14"/>
  <c r="AV19" i="14"/>
  <c r="U19" i="9"/>
  <c r="U19" i="14"/>
  <c r="AH9" i="8"/>
  <c r="AI9" i="8"/>
  <c r="S17" i="8"/>
  <c r="E22" i="14"/>
  <c r="W22" i="14"/>
  <c r="V22" i="14"/>
  <c r="U22" i="14"/>
  <c r="T22" i="14"/>
  <c r="S22" i="14"/>
  <c r="M22" i="14"/>
  <c r="AX21" i="14"/>
  <c r="AW21" i="14"/>
  <c r="AV21" i="14"/>
  <c r="AB22" i="14"/>
  <c r="AU21" i="14"/>
  <c r="AT21" i="14"/>
  <c r="AN21" i="14"/>
  <c r="AF21" i="14"/>
  <c r="AV35" i="14"/>
  <c r="AU35" i="14"/>
  <c r="AT35" i="14"/>
  <c r="AN35" i="14"/>
  <c r="AH35" i="14"/>
  <c r="AX35" i="14"/>
  <c r="AW35" i="14"/>
  <c r="G35" i="14"/>
  <c r="W35" i="14"/>
  <c r="V35" i="14"/>
  <c r="U35" i="14"/>
  <c r="T35" i="14"/>
  <c r="S35" i="14"/>
  <c r="M35" i="14"/>
  <c r="AF28" i="14"/>
  <c r="AX28" i="14"/>
  <c r="AW28" i="14"/>
  <c r="AV28" i="14"/>
  <c r="AB29" i="14"/>
  <c r="AU28" i="14"/>
  <c r="AT28" i="14"/>
  <c r="AN28" i="14"/>
  <c r="W28" i="14"/>
  <c r="V28" i="14"/>
  <c r="U28" i="14"/>
  <c r="A29" i="14"/>
  <c r="T28" i="14"/>
  <c r="S28" i="14"/>
  <c r="M28" i="14"/>
  <c r="E28" i="14"/>
  <c r="S21" i="10"/>
  <c r="E21" i="10"/>
  <c r="U21" i="9"/>
  <c r="AN69" i="11"/>
  <c r="E37" i="9"/>
  <c r="AN69" i="12"/>
  <c r="N44" i="10" s="1"/>
  <c r="E44" i="10"/>
  <c r="V21" i="10"/>
  <c r="W21" i="9"/>
  <c r="M21" i="9"/>
  <c r="S21" i="9"/>
  <c r="AT69" i="12"/>
  <c r="N43" i="10" s="1"/>
  <c r="E43" i="10"/>
  <c r="T21" i="9"/>
  <c r="V21" i="9"/>
  <c r="M21" i="10"/>
  <c r="W21" i="10"/>
  <c r="AT69" i="11"/>
  <c r="E36" i="9"/>
  <c r="E21" i="9"/>
  <c r="AT69" i="7"/>
  <c r="N36" i="8" s="1"/>
  <c r="E36" i="8"/>
  <c r="AN69" i="7"/>
  <c r="N37" i="8" s="1"/>
  <c r="E37" i="8"/>
  <c r="S33" i="1"/>
  <c r="S19" i="1"/>
  <c r="AT26" i="1"/>
  <c r="AU19" i="1"/>
  <c r="S18" i="1"/>
  <c r="T17" i="8"/>
  <c r="T18" i="1"/>
  <c r="T33" i="1"/>
  <c r="S26" i="1"/>
  <c r="AT19" i="1"/>
  <c r="T35" i="1"/>
  <c r="AU26" i="1"/>
  <c r="T19" i="1"/>
  <c r="S18" i="8"/>
  <c r="V24" i="5"/>
  <c r="CQ24" i="5" s="1"/>
  <c r="AY51" i="5"/>
  <c r="AY8" i="5"/>
  <c r="U21" i="1" s="1"/>
  <c r="AY12" i="5"/>
  <c r="AY7" i="5"/>
  <c r="AY49" i="5"/>
  <c r="AY9" i="5"/>
  <c r="U22" i="1" s="1"/>
  <c r="AY50" i="5"/>
  <c r="BI122" i="5"/>
  <c r="BT124" i="5"/>
  <c r="BW121" i="5"/>
  <c r="AB34" i="5" s="1"/>
  <c r="DY34" i="5" s="1"/>
  <c r="EG14" i="5" s="1"/>
  <c r="CH123" i="5"/>
  <c r="DM6" i="5"/>
  <c r="V26" i="5"/>
  <c r="CQ26" i="5" s="1"/>
  <c r="CY6" i="5" s="1"/>
  <c r="AY111" i="5"/>
  <c r="AX7" i="8" s="1"/>
  <c r="AU119" i="5"/>
  <c r="BF121" i="5"/>
  <c r="CH118" i="5"/>
  <c r="BW116" i="5"/>
  <c r="AB24" i="5" s="1"/>
  <c r="DY24" i="5" s="1"/>
  <c r="AY146" i="5"/>
  <c r="AY112" i="5"/>
  <c r="AX8" i="8" s="1"/>
  <c r="AY109" i="5"/>
  <c r="AX5" i="8" s="1"/>
  <c r="AY110" i="5"/>
  <c r="AX6" i="8" s="1"/>
  <c r="AY108" i="5"/>
  <c r="AX4" i="8" s="1"/>
  <c r="BT117" i="5"/>
  <c r="BI115" i="5"/>
  <c r="Y22" i="5" s="1"/>
  <c r="DH22" i="5" s="1"/>
  <c r="AU118" i="5"/>
  <c r="BF120" i="5"/>
  <c r="T32" i="1"/>
  <c r="T34" i="1"/>
  <c r="S34" i="1"/>
  <c r="AX18" i="1"/>
  <c r="U26" i="1"/>
  <c r="U25" i="1"/>
  <c r="U19" i="1"/>
  <c r="U18" i="8"/>
  <c r="A22" i="10"/>
  <c r="AC8" i="9"/>
  <c r="AJ8" i="9" s="1"/>
  <c r="A22" i="9"/>
  <c r="A23" i="9" s="1"/>
  <c r="U23" i="9" s="1"/>
  <c r="W20" i="8"/>
  <c r="S20" i="8"/>
  <c r="V20" i="8"/>
  <c r="M20" i="8"/>
  <c r="T20" i="8"/>
  <c r="E20" i="8"/>
  <c r="A21" i="8"/>
  <c r="A22" i="8" s="1"/>
  <c r="AV32" i="1"/>
  <c r="AV27" i="1"/>
  <c r="AV25" i="1"/>
  <c r="AV26" i="1"/>
  <c r="AV18" i="1"/>
  <c r="AV19" i="1"/>
  <c r="AT35" i="1"/>
  <c r="AW35" i="1"/>
  <c r="AN35" i="1"/>
  <c r="AV35" i="1"/>
  <c r="AH35" i="1"/>
  <c r="AU35" i="1"/>
  <c r="AX21" i="1"/>
  <c r="AT21" i="1"/>
  <c r="AU21" i="1"/>
  <c r="AW21" i="1"/>
  <c r="AN21" i="1"/>
  <c r="AB22" i="1"/>
  <c r="AV21" i="1"/>
  <c r="AF21" i="1"/>
  <c r="AT28" i="1"/>
  <c r="AB29" i="1"/>
  <c r="AU28" i="1"/>
  <c r="AW28" i="1"/>
  <c r="AN28" i="1"/>
  <c r="AV28" i="1"/>
  <c r="AF28" i="1"/>
  <c r="P46" i="15" l="1"/>
  <c r="L46" i="15" s="1"/>
  <c r="AL15" i="10"/>
  <c r="AJ15" i="10"/>
  <c r="AG15" i="10"/>
  <c r="AH15" i="10"/>
  <c r="AF15" i="10"/>
  <c r="AI15" i="10"/>
  <c r="AK15" i="10"/>
  <c r="A24" i="9"/>
  <c r="M23" i="9"/>
  <c r="V23" i="9"/>
  <c r="W23" i="9"/>
  <c r="E23" i="9"/>
  <c r="S23" i="9"/>
  <c r="T23" i="9"/>
  <c r="AC9" i="9"/>
  <c r="AL8" i="9"/>
  <c r="AG8" i="9"/>
  <c r="AI8" i="9"/>
  <c r="AK8" i="9"/>
  <c r="AF8" i="9"/>
  <c r="AH8" i="9"/>
  <c r="AO9" i="9"/>
  <c r="AY8" i="9"/>
  <c r="AT8" i="9"/>
  <c r="AS8" i="9"/>
  <c r="AU8" i="9"/>
  <c r="AX8" i="9"/>
  <c r="AV8" i="9"/>
  <c r="AC16" i="10"/>
  <c r="U38" i="10"/>
  <c r="T38" i="10"/>
  <c r="S38" i="10"/>
  <c r="M38" i="10"/>
  <c r="E38" i="10"/>
  <c r="V38" i="10"/>
  <c r="W38" i="10"/>
  <c r="E22" i="10"/>
  <c r="M22" i="10"/>
  <c r="S22" i="10"/>
  <c r="W22" i="10"/>
  <c r="T22" i="10"/>
  <c r="U22" i="10"/>
  <c r="V22" i="10"/>
  <c r="E42" i="10"/>
  <c r="E35" i="9"/>
  <c r="AH69" i="11"/>
  <c r="N38" i="14" s="1"/>
  <c r="N36" i="9"/>
  <c r="N39" i="14"/>
  <c r="U28" i="1"/>
  <c r="AJ6" i="8"/>
  <c r="U27" i="1"/>
  <c r="AJ5" i="8"/>
  <c r="U29" i="1"/>
  <c r="AJ7" i="8"/>
  <c r="N37" i="9"/>
  <c r="N40" i="14"/>
  <c r="U33" i="1"/>
  <c r="U35" i="1"/>
  <c r="U34" i="1"/>
  <c r="AV22" i="14"/>
  <c r="AU22" i="14"/>
  <c r="AT22" i="14"/>
  <c r="AN22" i="14"/>
  <c r="AF22" i="14"/>
  <c r="AX22" i="14"/>
  <c r="AW22" i="14"/>
  <c r="AX29" i="14"/>
  <c r="AW29" i="14"/>
  <c r="AV29" i="14"/>
  <c r="AU29" i="14"/>
  <c r="AT29" i="14"/>
  <c r="AN29" i="14"/>
  <c r="AF29" i="14"/>
  <c r="U29" i="14"/>
  <c r="T29" i="14"/>
  <c r="S29" i="14"/>
  <c r="M29" i="14"/>
  <c r="E29" i="14"/>
  <c r="W29" i="14"/>
  <c r="V29" i="14"/>
  <c r="E22" i="9"/>
  <c r="W22" i="9"/>
  <c r="M22" i="9"/>
  <c r="T22" i="9"/>
  <c r="S22" i="9"/>
  <c r="V22" i="9"/>
  <c r="U22" i="9"/>
  <c r="N42" i="10"/>
  <c r="AH71" i="12"/>
  <c r="R44" i="10" s="1"/>
  <c r="AH69" i="7"/>
  <c r="AV20" i="1"/>
  <c r="U20" i="8"/>
  <c r="U20" i="1"/>
  <c r="U19" i="8"/>
  <c r="V28" i="5"/>
  <c r="CQ28" i="5" s="1"/>
  <c r="CY8" i="5" s="1"/>
  <c r="DM8" i="5"/>
  <c r="BF123" i="5"/>
  <c r="AU121" i="5"/>
  <c r="BW123" i="5"/>
  <c r="AB21" i="5" s="1"/>
  <c r="DY21" i="5" s="1"/>
  <c r="CH125" i="5"/>
  <c r="DM10" i="5"/>
  <c r="V30" i="5"/>
  <c r="CQ30" i="5" s="1"/>
  <c r="CY10" i="5" s="1"/>
  <c r="BI117" i="5"/>
  <c r="Y26" i="5" s="1"/>
  <c r="DH26" i="5" s="1"/>
  <c r="DP6" i="5" s="1"/>
  <c r="BT119" i="5"/>
  <c r="BI124" i="5"/>
  <c r="BT126" i="5"/>
  <c r="AU120" i="5"/>
  <c r="BF122" i="5"/>
  <c r="BW118" i="5"/>
  <c r="AB28" i="5" s="1"/>
  <c r="DY28" i="5" s="1"/>
  <c r="EG8" i="5" s="1"/>
  <c r="CH120" i="5"/>
  <c r="U32" i="1"/>
  <c r="U17" i="8"/>
  <c r="U18" i="1"/>
  <c r="A23" i="8"/>
  <c r="V22" i="8"/>
  <c r="M22" i="8"/>
  <c r="W22" i="8"/>
  <c r="S22" i="8"/>
  <c r="U22" i="8"/>
  <c r="T22" i="8"/>
  <c r="E22" i="8"/>
  <c r="W21" i="8"/>
  <c r="S21" i="8"/>
  <c r="V21" i="8"/>
  <c r="M21" i="8"/>
  <c r="T21" i="8"/>
  <c r="E21" i="8"/>
  <c r="U21" i="8"/>
  <c r="AT29" i="1"/>
  <c r="AU29" i="1"/>
  <c r="AW29" i="1"/>
  <c r="AN29" i="1"/>
  <c r="AV29" i="1"/>
  <c r="AF29" i="1"/>
  <c r="AX22" i="1"/>
  <c r="AT22" i="1"/>
  <c r="AU22" i="1"/>
  <c r="AW22" i="1"/>
  <c r="AN22" i="1"/>
  <c r="AV22" i="1"/>
  <c r="AF22" i="1"/>
  <c r="AG16" i="10" l="1"/>
  <c r="AL16" i="10"/>
  <c r="AK16" i="10"/>
  <c r="AF16" i="10"/>
  <c r="AH16" i="10"/>
  <c r="AI16" i="10"/>
  <c r="AJ16" i="10"/>
  <c r="AC10" i="9"/>
  <c r="AL9" i="9"/>
  <c r="AG9" i="9"/>
  <c r="AH9" i="9"/>
  <c r="AK9" i="9"/>
  <c r="AF9" i="9"/>
  <c r="AI9" i="9"/>
  <c r="AJ9" i="9"/>
  <c r="AO10" i="9"/>
  <c r="AY9" i="9"/>
  <c r="AT9" i="9"/>
  <c r="AS9" i="9"/>
  <c r="AX9" i="9"/>
  <c r="AU9" i="9"/>
  <c r="AV9" i="9"/>
  <c r="AW9" i="9"/>
  <c r="A25" i="9"/>
  <c r="A26" i="9" s="1"/>
  <c r="A27" i="9" s="1"/>
  <c r="A28" i="9" s="1"/>
  <c r="A29" i="9" s="1"/>
  <c r="W24" i="9"/>
  <c r="M24" i="9"/>
  <c r="E24" i="9"/>
  <c r="T24" i="9"/>
  <c r="V24" i="9"/>
  <c r="S24" i="9"/>
  <c r="U24" i="9"/>
  <c r="AC17" i="10"/>
  <c r="N35" i="9"/>
  <c r="AH71" i="11"/>
  <c r="R37" i="9" s="1"/>
  <c r="N35" i="8"/>
  <c r="AH71" i="7"/>
  <c r="R37" i="8" s="1"/>
  <c r="BF124" i="5"/>
  <c r="AU122" i="5"/>
  <c r="BT121" i="5"/>
  <c r="BI119" i="5"/>
  <c r="Y30" i="5" s="1"/>
  <c r="DH30" i="5" s="1"/>
  <c r="DP10" i="5" s="1"/>
  <c r="BF125" i="5"/>
  <c r="AU123" i="5"/>
  <c r="V32" i="5"/>
  <c r="CQ32" i="5" s="1"/>
  <c r="CY12" i="5" s="1"/>
  <c r="DM12" i="5"/>
  <c r="BW125" i="5"/>
  <c r="AB23" i="5" s="1"/>
  <c r="DY23" i="5" s="1"/>
  <c r="CH127" i="5"/>
  <c r="CH122" i="5"/>
  <c r="BW120" i="5"/>
  <c r="AB32" i="5" s="1"/>
  <c r="DY32" i="5" s="1"/>
  <c r="EG12" i="5" s="1"/>
  <c r="BI126" i="5"/>
  <c r="BT128" i="5"/>
  <c r="DM14" i="5"/>
  <c r="V34" i="5"/>
  <c r="CQ34" i="5" s="1"/>
  <c r="CY14" i="5" s="1"/>
  <c r="AX35" i="1"/>
  <c r="AX34" i="1"/>
  <c r="T23" i="8"/>
  <c r="S23" i="8"/>
  <c r="W23" i="8"/>
  <c r="M23" i="8"/>
  <c r="E23" i="8"/>
  <c r="V23" i="8"/>
  <c r="U23" i="8"/>
  <c r="AL17" i="10" l="1"/>
  <c r="AG17" i="10"/>
  <c r="AK17" i="10"/>
  <c r="AH17" i="10"/>
  <c r="AI17" i="10"/>
  <c r="AF17" i="10"/>
  <c r="AJ17" i="10"/>
  <c r="AO11" i="9"/>
  <c r="AT10" i="9"/>
  <c r="AY10" i="9"/>
  <c r="AX10" i="9"/>
  <c r="AS10" i="9"/>
  <c r="AU10" i="9"/>
  <c r="AV10" i="9"/>
  <c r="AW10" i="9"/>
  <c r="AC11" i="9"/>
  <c r="AG10" i="9"/>
  <c r="AL10" i="9"/>
  <c r="AK10" i="9"/>
  <c r="AI10" i="9"/>
  <c r="AF10" i="9"/>
  <c r="AJ10" i="9"/>
  <c r="AH10" i="9"/>
  <c r="AC18" i="10"/>
  <c r="R40" i="14"/>
  <c r="CH124" i="5"/>
  <c r="BW122" i="5"/>
  <c r="BT130" i="5"/>
  <c r="BI128" i="5"/>
  <c r="BW127" i="5"/>
  <c r="AB25" i="5" s="1"/>
  <c r="DY25" i="5" s="1"/>
  <c r="EG5" i="5" s="1"/>
  <c r="CH129" i="5"/>
  <c r="BI121" i="5"/>
  <c r="Y34" i="5" s="1"/>
  <c r="DH34" i="5" s="1"/>
  <c r="DP14" i="5" s="1"/>
  <c r="BT123" i="5"/>
  <c r="V21" i="5"/>
  <c r="CQ21" i="5" s="1"/>
  <c r="AU125" i="5"/>
  <c r="BF127" i="5"/>
  <c r="BF126" i="5"/>
  <c r="AU124" i="5"/>
  <c r="AX28" i="1"/>
  <c r="AL18" i="10" l="1"/>
  <c r="AG18" i="10"/>
  <c r="AK18" i="10"/>
  <c r="AF18" i="10"/>
  <c r="AH18" i="10"/>
  <c r="AI18" i="10"/>
  <c r="AJ18" i="10"/>
  <c r="AC12" i="9"/>
  <c r="AG11" i="9"/>
  <c r="AL11" i="9"/>
  <c r="AH11" i="9"/>
  <c r="AF11" i="9"/>
  <c r="AI11" i="9"/>
  <c r="AK11" i="9"/>
  <c r="AJ11" i="9"/>
  <c r="AO12" i="9"/>
  <c r="AT11" i="9"/>
  <c r="AY11" i="9"/>
  <c r="AV11" i="9"/>
  <c r="AX11" i="9"/>
  <c r="AU11" i="9"/>
  <c r="AS11" i="9"/>
  <c r="AW11" i="9"/>
  <c r="AC19" i="10"/>
  <c r="AU127" i="5"/>
  <c r="BF129" i="5"/>
  <c r="V23" i="5"/>
  <c r="CQ23" i="5" s="1"/>
  <c r="BT125" i="5"/>
  <c r="BI123" i="5"/>
  <c r="Y21" i="5" s="1"/>
  <c r="DH21" i="5" s="1"/>
  <c r="BT132" i="5"/>
  <c r="BI130" i="5"/>
  <c r="BF128" i="5"/>
  <c r="AU126" i="5"/>
  <c r="CH131" i="5"/>
  <c r="BW129" i="5"/>
  <c r="AB27" i="5" s="1"/>
  <c r="DY27" i="5" s="1"/>
  <c r="EG7" i="5" s="1"/>
  <c r="CH126" i="5"/>
  <c r="BW124" i="5"/>
  <c r="AX29" i="1"/>
  <c r="AG19" i="10" l="1"/>
  <c r="AL19" i="10"/>
  <c r="AK19" i="10"/>
  <c r="AF19" i="10"/>
  <c r="AJ19" i="10"/>
  <c r="AH19" i="10"/>
  <c r="AI19" i="10"/>
  <c r="AU12" i="9"/>
  <c r="AY12" i="9"/>
  <c r="AS12" i="9"/>
  <c r="AV12" i="9"/>
  <c r="AO13" i="9"/>
  <c r="AW12" i="9"/>
  <c r="AT12" i="9"/>
  <c r="AX12" i="9"/>
  <c r="AL12" i="9"/>
  <c r="AG12" i="9"/>
  <c r="AJ12" i="9"/>
  <c r="AH12" i="9"/>
  <c r="AC13" i="9"/>
  <c r="AI12" i="9"/>
  <c r="AK12" i="9"/>
  <c r="AF12" i="9"/>
  <c r="AC20" i="10"/>
  <c r="CH133" i="5"/>
  <c r="BW131" i="5"/>
  <c r="AB29" i="5" s="1"/>
  <c r="DY29" i="5" s="1"/>
  <c r="EG9" i="5" s="1"/>
  <c r="BT134" i="5"/>
  <c r="BI132" i="5"/>
  <c r="CH128" i="5"/>
  <c r="BW126" i="5"/>
  <c r="AU128" i="5"/>
  <c r="BF130" i="5"/>
  <c r="BT127" i="5"/>
  <c r="BI125" i="5"/>
  <c r="Y23" i="5" s="1"/>
  <c r="DH23" i="5" s="1"/>
  <c r="BF131" i="5"/>
  <c r="AU129" i="5"/>
  <c r="DM5" i="5"/>
  <c r="V25" i="5"/>
  <c r="CQ25" i="5" s="1"/>
  <c r="CY5" i="5" s="1"/>
  <c r="AL20" i="10" l="1"/>
  <c r="AG20" i="10"/>
  <c r="AF20" i="10"/>
  <c r="AH20" i="10"/>
  <c r="AJ20" i="10"/>
  <c r="AI20" i="10"/>
  <c r="AK20" i="10"/>
  <c r="AL13" i="9"/>
  <c r="AG13" i="9"/>
  <c r="AI13" i="9"/>
  <c r="AK13" i="9"/>
  <c r="AF13" i="9"/>
  <c r="AJ13" i="9"/>
  <c r="AH13" i="9"/>
  <c r="AC14" i="9"/>
  <c r="AV13" i="9"/>
  <c r="AO14" i="9"/>
  <c r="AW13" i="9"/>
  <c r="AS13" i="9"/>
  <c r="AT13" i="9"/>
  <c r="AX13" i="9"/>
  <c r="AU13" i="9"/>
  <c r="AY13" i="9"/>
  <c r="AC21" i="10"/>
  <c r="V27" i="5"/>
  <c r="CQ27" i="5" s="1"/>
  <c r="CY7" i="5" s="1"/>
  <c r="DM7" i="5"/>
  <c r="BF132" i="5"/>
  <c r="AU130" i="5"/>
  <c r="BF133" i="5"/>
  <c r="AU131" i="5"/>
  <c r="BT136" i="5"/>
  <c r="BI134" i="5"/>
  <c r="BT129" i="5"/>
  <c r="BI127" i="5"/>
  <c r="Y25" i="5" s="1"/>
  <c r="DH25" i="5" s="1"/>
  <c r="DP5" i="5" s="1"/>
  <c r="BW128" i="5"/>
  <c r="CH130" i="5"/>
  <c r="CH135" i="5"/>
  <c r="BW133" i="5"/>
  <c r="AB31" i="5" s="1"/>
  <c r="DY31" i="5" s="1"/>
  <c r="EG11" i="5" s="1"/>
  <c r="AC22" i="10" l="1"/>
  <c r="AL21" i="10"/>
  <c r="AG21" i="10"/>
  <c r="AF21" i="10"/>
  <c r="AK21" i="10"/>
  <c r="AH21" i="10"/>
  <c r="AI21" i="10"/>
  <c r="AJ21" i="10"/>
  <c r="AG14" i="9"/>
  <c r="AL14" i="9"/>
  <c r="AF14" i="9"/>
  <c r="AH14" i="9"/>
  <c r="AJ14" i="9"/>
  <c r="AI14" i="9"/>
  <c r="AK14" i="9"/>
  <c r="AC15" i="9"/>
  <c r="AS14" i="9"/>
  <c r="AV14" i="9"/>
  <c r="AO15" i="9"/>
  <c r="AW14" i="9"/>
  <c r="AY14" i="9"/>
  <c r="AT14" i="9"/>
  <c r="AX14" i="9"/>
  <c r="AU14" i="9"/>
  <c r="BT138" i="5"/>
  <c r="BI136" i="5"/>
  <c r="AU132" i="5"/>
  <c r="BF134" i="5"/>
  <c r="CH132" i="5"/>
  <c r="BW130" i="5"/>
  <c r="DM9" i="5"/>
  <c r="V29" i="5"/>
  <c r="CQ29" i="5" s="1"/>
  <c r="CY9" i="5" s="1"/>
  <c r="CH137" i="5"/>
  <c r="BW135" i="5"/>
  <c r="AB33" i="5" s="1"/>
  <c r="DY33" i="5" s="1"/>
  <c r="EG13" i="5" s="1"/>
  <c r="BI129" i="5"/>
  <c r="Y27" i="5" s="1"/>
  <c r="DH27" i="5" s="1"/>
  <c r="DP7" i="5" s="1"/>
  <c r="BT131" i="5"/>
  <c r="BF135" i="5"/>
  <c r="AU133" i="5"/>
  <c r="AC23" i="10" l="1"/>
  <c r="AG22" i="10"/>
  <c r="AL22" i="10"/>
  <c r="AF22" i="10"/>
  <c r="AH22" i="10"/>
  <c r="AI22" i="10"/>
  <c r="AK22" i="10"/>
  <c r="AJ22" i="10"/>
  <c r="AG15" i="9"/>
  <c r="AL15" i="9"/>
  <c r="AJ15" i="9"/>
  <c r="AK15" i="9"/>
  <c r="AF15" i="9"/>
  <c r="AH15" i="9"/>
  <c r="AI15" i="9"/>
  <c r="AC16" i="9"/>
  <c r="AU15" i="9"/>
  <c r="AY15" i="9"/>
  <c r="AV15" i="9"/>
  <c r="AW15" i="9"/>
  <c r="AO16" i="9"/>
  <c r="AS15" i="9"/>
  <c r="AT15" i="9"/>
  <c r="AX15" i="9"/>
  <c r="BW132" i="5"/>
  <c r="CH134" i="5"/>
  <c r="AU134" i="5"/>
  <c r="BF136" i="5"/>
  <c r="DM11" i="5"/>
  <c r="V31" i="5"/>
  <c r="CQ31" i="5" s="1"/>
  <c r="CY11" i="5" s="1"/>
  <c r="BF137" i="5"/>
  <c r="AU135" i="5"/>
  <c r="CH139" i="5"/>
  <c r="BW137" i="5"/>
  <c r="AB35" i="5" s="1"/>
  <c r="DY35" i="5" s="1"/>
  <c r="EG15" i="5" s="1"/>
  <c r="BI131" i="5"/>
  <c r="Y29" i="5" s="1"/>
  <c r="DH29" i="5" s="1"/>
  <c r="DP9" i="5" s="1"/>
  <c r="BT133" i="5"/>
  <c r="BT140" i="5"/>
  <c r="BI138" i="5"/>
  <c r="Y36" i="5" s="1"/>
  <c r="DH36" i="5" s="1"/>
  <c r="DP16" i="5" s="1"/>
  <c r="AC24" i="10" l="1"/>
  <c r="AG23" i="10"/>
  <c r="AJ23" i="10"/>
  <c r="AL23" i="10"/>
  <c r="AK23" i="10"/>
  <c r="AH23" i="10"/>
  <c r="AI23" i="10"/>
  <c r="AF23" i="10"/>
  <c r="AL16" i="9"/>
  <c r="AG16" i="9"/>
  <c r="AI16" i="9"/>
  <c r="AK16" i="9"/>
  <c r="AF16" i="9"/>
  <c r="AH16" i="9"/>
  <c r="AJ16" i="9"/>
  <c r="AC17" i="9"/>
  <c r="AY16" i="9"/>
  <c r="AT16" i="9"/>
  <c r="AS16" i="9"/>
  <c r="AV16" i="9"/>
  <c r="AU16" i="9"/>
  <c r="AW16" i="9"/>
  <c r="AX16" i="9"/>
  <c r="AO17" i="9"/>
  <c r="BI133" i="5"/>
  <c r="Y31" i="5" s="1"/>
  <c r="DH31" i="5" s="1"/>
  <c r="DP11" i="5" s="1"/>
  <c r="BT135" i="5"/>
  <c r="V33" i="5"/>
  <c r="CQ33" i="5" s="1"/>
  <c r="CY13" i="5" s="1"/>
  <c r="DM13" i="5"/>
  <c r="BF139" i="5"/>
  <c r="AU137" i="5"/>
  <c r="AU136" i="5"/>
  <c r="BF138" i="5"/>
  <c r="BT142" i="5"/>
  <c r="BI140" i="5"/>
  <c r="Y38" i="5" s="1"/>
  <c r="DH38" i="5" s="1"/>
  <c r="DP18" i="5" s="1"/>
  <c r="CH141" i="5"/>
  <c r="BW139" i="5"/>
  <c r="AB37" i="5" s="1"/>
  <c r="DY37" i="5" s="1"/>
  <c r="EG17" i="5" s="1"/>
  <c r="BW134" i="5"/>
  <c r="CH136" i="5"/>
  <c r="AC25" i="10" l="1"/>
  <c r="AG24" i="10"/>
  <c r="AL24" i="10"/>
  <c r="AF24" i="10"/>
  <c r="AI24" i="10"/>
  <c r="AK24" i="10"/>
  <c r="AH24" i="10"/>
  <c r="AJ24" i="10"/>
  <c r="AU17" i="9"/>
  <c r="AY17" i="9"/>
  <c r="AV17" i="9"/>
  <c r="AS17" i="9"/>
  <c r="AW17" i="9"/>
  <c r="AT17" i="9"/>
  <c r="AO18" i="9"/>
  <c r="AX17" i="9"/>
  <c r="AG17" i="9"/>
  <c r="AL17" i="9"/>
  <c r="AF17" i="9"/>
  <c r="AI17" i="9"/>
  <c r="AK17" i="9"/>
  <c r="AH17" i="9"/>
  <c r="AJ17" i="9"/>
  <c r="AC18" i="9"/>
  <c r="CH143" i="5"/>
  <c r="BW141" i="5"/>
  <c r="AB39" i="5" s="1"/>
  <c r="DY39" i="5" s="1"/>
  <c r="EG19" i="5" s="1"/>
  <c r="BW136" i="5"/>
  <c r="CH138" i="5"/>
  <c r="DM15" i="5"/>
  <c r="V35" i="5"/>
  <c r="CQ35" i="5" s="1"/>
  <c r="CY15" i="5" s="1"/>
  <c r="BT144" i="5"/>
  <c r="BI142" i="5"/>
  <c r="Y40" i="5" s="1"/>
  <c r="DH40" i="5" s="1"/>
  <c r="DP20" i="5" s="1"/>
  <c r="BF141" i="5"/>
  <c r="AU139" i="5"/>
  <c r="BI135" i="5"/>
  <c r="Y33" i="5" s="1"/>
  <c r="DH33" i="5" s="1"/>
  <c r="DP13" i="5" s="1"/>
  <c r="BT137" i="5"/>
  <c r="AU138" i="5"/>
  <c r="BF140" i="5"/>
  <c r="AG25" i="10" l="1"/>
  <c r="AK25" i="10"/>
  <c r="AJ25" i="10"/>
  <c r="AH25" i="10"/>
  <c r="AL25" i="10"/>
  <c r="AI25" i="10"/>
  <c r="AC26" i="10"/>
  <c r="AF25" i="10"/>
  <c r="AF18" i="9"/>
  <c r="AG18" i="9"/>
  <c r="AL18" i="9"/>
  <c r="AI18" i="9"/>
  <c r="AH18" i="9"/>
  <c r="AK18" i="9"/>
  <c r="AJ18" i="9"/>
  <c r="AC19" i="9"/>
  <c r="AW18" i="9"/>
  <c r="AS18" i="9"/>
  <c r="AX18" i="9"/>
  <c r="AU18" i="9"/>
  <c r="AY18" i="9"/>
  <c r="AO19" i="9"/>
  <c r="AT18" i="9"/>
  <c r="AV18" i="9"/>
  <c r="DM17" i="5"/>
  <c r="V37" i="5"/>
  <c r="CQ37" i="5" s="1"/>
  <c r="CY17" i="5" s="1"/>
  <c r="V36" i="5"/>
  <c r="CQ36" i="5" s="1"/>
  <c r="CY16" i="5" s="1"/>
  <c r="DM16" i="5"/>
  <c r="BF143" i="5"/>
  <c r="AU141" i="5"/>
  <c r="BI137" i="5"/>
  <c r="Y35" i="5" s="1"/>
  <c r="DH35" i="5" s="1"/>
  <c r="DP15" i="5" s="1"/>
  <c r="BT139" i="5"/>
  <c r="BT146" i="5"/>
  <c r="BI146" i="5" s="1"/>
  <c r="Y44" i="5" s="1"/>
  <c r="DH44" i="5" s="1"/>
  <c r="DP24" i="5" s="1"/>
  <c r="BI144" i="5"/>
  <c r="Y42" i="5" s="1"/>
  <c r="DH42" i="5" s="1"/>
  <c r="DP22" i="5" s="1"/>
  <c r="BW138" i="5"/>
  <c r="AB36" i="5" s="1"/>
  <c r="DY36" i="5" s="1"/>
  <c r="EG16" i="5" s="1"/>
  <c r="CH140" i="5"/>
  <c r="AU140" i="5"/>
  <c r="BF142" i="5"/>
  <c r="BW143" i="5"/>
  <c r="AB41" i="5" s="1"/>
  <c r="DY41" i="5" s="1"/>
  <c r="EG21" i="5" s="1"/>
  <c r="CH145" i="5"/>
  <c r="BW145" i="5" s="1"/>
  <c r="AB43" i="5" s="1"/>
  <c r="DY43" i="5" s="1"/>
  <c r="EG23" i="5" s="1"/>
  <c r="AL26" i="10" l="1"/>
  <c r="AG26" i="10"/>
  <c r="AI26" i="10"/>
  <c r="AC27" i="10"/>
  <c r="AF26" i="10"/>
  <c r="AJ26" i="10"/>
  <c r="AH26" i="10"/>
  <c r="AK26" i="10"/>
  <c r="AG19" i="9"/>
  <c r="AL19" i="9"/>
  <c r="AK19" i="9"/>
  <c r="AF19" i="9"/>
  <c r="AH19" i="9"/>
  <c r="AJ19" i="9"/>
  <c r="AI19" i="9"/>
  <c r="AC20" i="9"/>
  <c r="AS19" i="9"/>
  <c r="AW19" i="9"/>
  <c r="AU19" i="9"/>
  <c r="AT19" i="9"/>
  <c r="AX19" i="9"/>
  <c r="AO20" i="9"/>
  <c r="AY19" i="9"/>
  <c r="AV19" i="9"/>
  <c r="AU142" i="5"/>
  <c r="BF144" i="5"/>
  <c r="V39" i="5"/>
  <c r="CQ39" i="5" s="1"/>
  <c r="CY19" i="5" s="1"/>
  <c r="DM19" i="5"/>
  <c r="V38" i="5"/>
  <c r="CQ38" i="5" s="1"/>
  <c r="CY18" i="5" s="1"/>
  <c r="DM18" i="5"/>
  <c r="BF145" i="5"/>
  <c r="AU145" i="5" s="1"/>
  <c r="AU143" i="5"/>
  <c r="BW140" i="5"/>
  <c r="AB38" i="5" s="1"/>
  <c r="DY38" i="5" s="1"/>
  <c r="EG18" i="5" s="1"/>
  <c r="CH142" i="5"/>
  <c r="BI139" i="5"/>
  <c r="Y37" i="5" s="1"/>
  <c r="DH37" i="5" s="1"/>
  <c r="DP17" i="5" s="1"/>
  <c r="BT141" i="5"/>
  <c r="AH27" i="10" l="1"/>
  <c r="AK27" i="10"/>
  <c r="AC28" i="10"/>
  <c r="AL27" i="10"/>
  <c r="AG27" i="10"/>
  <c r="AJ27" i="10"/>
  <c r="AF27" i="10"/>
  <c r="AI27" i="10"/>
  <c r="AL20" i="9"/>
  <c r="AG20" i="9"/>
  <c r="AI20" i="9"/>
  <c r="AJ20" i="9"/>
  <c r="AK20" i="9"/>
  <c r="AF20" i="9"/>
  <c r="AH20" i="9"/>
  <c r="AC21" i="9"/>
  <c r="AU20" i="9"/>
  <c r="AY20" i="9"/>
  <c r="AO21" i="9"/>
  <c r="AW20" i="9"/>
  <c r="AX20" i="9"/>
  <c r="AV20" i="9"/>
  <c r="AT20" i="9"/>
  <c r="AS20" i="9"/>
  <c r="BW142" i="5"/>
  <c r="AB40" i="5" s="1"/>
  <c r="DY40" i="5" s="1"/>
  <c r="EG20" i="5" s="1"/>
  <c r="CH144" i="5"/>
  <c r="BI141" i="5"/>
  <c r="Y39" i="5" s="1"/>
  <c r="DH39" i="5" s="1"/>
  <c r="DP19" i="5" s="1"/>
  <c r="BT143" i="5"/>
  <c r="DM21" i="5"/>
  <c r="V41" i="5"/>
  <c r="CQ41" i="5" s="1"/>
  <c r="CY21" i="5" s="1"/>
  <c r="AU144" i="5"/>
  <c r="BF146" i="5"/>
  <c r="AU146" i="5" s="1"/>
  <c r="V43" i="5"/>
  <c r="CQ43" i="5" s="1"/>
  <c r="CY23" i="5" s="1"/>
  <c r="DM23" i="5"/>
  <c r="DM20" i="5"/>
  <c r="V40" i="5"/>
  <c r="CQ40" i="5" s="1"/>
  <c r="CY20" i="5" s="1"/>
  <c r="AF28" i="10" l="1"/>
  <c r="AJ28" i="10"/>
  <c r="AC29" i="10"/>
  <c r="AG28" i="10"/>
  <c r="AK28" i="10"/>
  <c r="AI28" i="10"/>
  <c r="AH28" i="10"/>
  <c r="AL28" i="10"/>
  <c r="AG21" i="9"/>
  <c r="AL21" i="9"/>
  <c r="AH21" i="9"/>
  <c r="AK21" i="9"/>
  <c r="AI21" i="9"/>
  <c r="AF21" i="9"/>
  <c r="AJ21" i="9"/>
  <c r="AC22" i="9"/>
  <c r="AO22" i="9"/>
  <c r="AV21" i="9"/>
  <c r="AT21" i="9"/>
  <c r="AX21" i="9"/>
  <c r="AS21" i="9"/>
  <c r="AY21" i="9"/>
  <c r="AW21" i="9"/>
  <c r="AU21" i="9"/>
  <c r="V42" i="5"/>
  <c r="CQ42" i="5" s="1"/>
  <c r="CY22" i="5" s="1"/>
  <c r="DM22" i="5"/>
  <c r="BI143" i="5"/>
  <c r="Y41" i="5" s="1"/>
  <c r="DH41" i="5" s="1"/>
  <c r="DP21" i="5" s="1"/>
  <c r="BT145" i="5"/>
  <c r="BI145" i="5" s="1"/>
  <c r="Y43" i="5" s="1"/>
  <c r="DH43" i="5" s="1"/>
  <c r="DP23" i="5" s="1"/>
  <c r="BW144" i="5"/>
  <c r="AB42" i="5" s="1"/>
  <c r="DY42" i="5" s="1"/>
  <c r="EG22" i="5" s="1"/>
  <c r="CH146" i="5"/>
  <c r="BW146" i="5" s="1"/>
  <c r="AB44" i="5" s="1"/>
  <c r="DY44" i="5" s="1"/>
  <c r="EG24" i="5" s="1"/>
  <c r="DM24" i="5"/>
  <c r="V44" i="5"/>
  <c r="CQ44" i="5" s="1"/>
  <c r="CY24" i="5" s="1"/>
  <c r="AI29" i="10" l="1"/>
  <c r="AC30" i="10"/>
  <c r="AJ29" i="10"/>
  <c r="AH29" i="10"/>
  <c r="AK29" i="10"/>
  <c r="AF29" i="10"/>
  <c r="AL29" i="10"/>
  <c r="AG29" i="10"/>
  <c r="AG22" i="9"/>
  <c r="AL22" i="9"/>
  <c r="AK22" i="9"/>
  <c r="AF22" i="9"/>
  <c r="AH22" i="9"/>
  <c r="AI22" i="9"/>
  <c r="AJ22" i="9"/>
  <c r="AC23" i="9"/>
  <c r="AU22" i="9"/>
  <c r="AS22" i="9"/>
  <c r="AO23" i="9"/>
  <c r="AW22" i="9"/>
  <c r="AT22" i="9"/>
  <c r="AX22" i="9"/>
  <c r="AY22" i="9"/>
  <c r="AV22" i="9"/>
  <c r="AC31" i="10" l="1"/>
  <c r="AH30" i="10"/>
  <c r="AL30" i="10"/>
  <c r="AI30" i="10"/>
  <c r="AG30" i="10"/>
  <c r="AF30" i="10"/>
  <c r="AJ30" i="10"/>
  <c r="AK30" i="10"/>
  <c r="AL23" i="9"/>
  <c r="AG23" i="9"/>
  <c r="AI23" i="9"/>
  <c r="AF23" i="9"/>
  <c r="AJ23" i="9"/>
  <c r="AK23" i="9"/>
  <c r="AH23" i="9"/>
  <c r="AC24" i="9"/>
  <c r="AX23" i="9"/>
  <c r="AT23" i="9"/>
  <c r="AV23" i="9"/>
  <c r="AY23" i="9"/>
  <c r="AW23" i="9"/>
  <c r="AO24" i="9"/>
  <c r="AU23" i="9"/>
  <c r="AS23" i="9"/>
  <c r="AG31" i="10" l="1"/>
  <c r="AK31" i="10"/>
  <c r="AJ31" i="10"/>
  <c r="AH31" i="10"/>
  <c r="AL31" i="10"/>
  <c r="AF31" i="10"/>
  <c r="AI31" i="10"/>
  <c r="AC32" i="10"/>
  <c r="AL24" i="9"/>
  <c r="AG24" i="9"/>
  <c r="AK24" i="9"/>
  <c r="AF24" i="9"/>
  <c r="AH24" i="9"/>
  <c r="AI24" i="9"/>
  <c r="AJ24" i="9"/>
  <c r="AC25" i="9"/>
  <c r="AU24" i="9"/>
  <c r="AY24" i="9"/>
  <c r="AS24" i="9"/>
  <c r="AV24" i="9"/>
  <c r="AO25" i="9"/>
  <c r="AW24" i="9"/>
  <c r="AT24" i="9"/>
  <c r="AX24" i="9"/>
  <c r="AI32" i="10" l="1"/>
  <c r="AC33" i="10"/>
  <c r="AJ32" i="10"/>
  <c r="AH32" i="10"/>
  <c r="AL32" i="10"/>
  <c r="AG32" i="10"/>
  <c r="AK32" i="10"/>
  <c r="AF32" i="10"/>
  <c r="AG25" i="9"/>
  <c r="AL25" i="9"/>
  <c r="AK25" i="9"/>
  <c r="AF25" i="9"/>
  <c r="AH25" i="9"/>
  <c r="AI25" i="9"/>
  <c r="AJ25" i="9"/>
  <c r="AC26" i="9"/>
  <c r="AV25" i="9"/>
  <c r="AO26" i="9"/>
  <c r="AX25" i="9"/>
  <c r="AW25" i="9"/>
  <c r="AU25" i="9"/>
  <c r="AY25" i="9"/>
  <c r="AT25" i="9"/>
  <c r="AS25" i="9"/>
  <c r="AG33" i="10" l="1"/>
  <c r="AK33" i="10"/>
  <c r="AC34" i="10"/>
  <c r="AH33" i="10"/>
  <c r="AJ33" i="10"/>
  <c r="AL33" i="10"/>
  <c r="AI33" i="10"/>
  <c r="AF33" i="10"/>
  <c r="AL26" i="9"/>
  <c r="AG26" i="9"/>
  <c r="AK26" i="9"/>
  <c r="AF26" i="9"/>
  <c r="AH26" i="9"/>
  <c r="AI26" i="9"/>
  <c r="AJ26" i="9"/>
  <c r="AC27" i="9"/>
  <c r="AO27" i="9"/>
  <c r="AW26" i="9"/>
  <c r="AY26" i="9"/>
  <c r="AT26" i="9"/>
  <c r="AX26" i="9"/>
  <c r="AU26" i="9"/>
  <c r="AS26" i="9"/>
  <c r="AV26" i="9"/>
  <c r="AI34" i="10" l="1"/>
  <c r="AC35" i="10"/>
  <c r="AF34" i="10"/>
  <c r="AJ34" i="10"/>
  <c r="AH34" i="10"/>
  <c r="AG34" i="10"/>
  <c r="AK34" i="10"/>
  <c r="AL34" i="10"/>
  <c r="AG27" i="9"/>
  <c r="AL27" i="9"/>
  <c r="AK27" i="9"/>
  <c r="AH27" i="9"/>
  <c r="AF27" i="9"/>
  <c r="AI27" i="9"/>
  <c r="AJ27" i="9"/>
  <c r="AC28" i="9"/>
  <c r="AV27" i="9"/>
  <c r="AS27" i="9"/>
  <c r="AW27" i="9"/>
  <c r="AT27" i="9"/>
  <c r="AU27" i="9"/>
  <c r="AY27" i="9"/>
  <c r="AO28" i="9"/>
  <c r="AX27" i="9"/>
  <c r="AK35" i="10" l="1"/>
  <c r="AG35" i="10"/>
  <c r="AI35" i="10"/>
  <c r="AL35" i="10"/>
  <c r="AC36" i="10"/>
  <c r="AH35" i="10"/>
  <c r="AF35" i="10"/>
  <c r="AJ35" i="10"/>
  <c r="AL28" i="9"/>
  <c r="AG28" i="9"/>
  <c r="AK28" i="9"/>
  <c r="AH28" i="9"/>
  <c r="AI28" i="9"/>
  <c r="AF28" i="9"/>
  <c r="AJ28" i="9"/>
  <c r="AC29" i="9"/>
  <c r="AV28" i="9"/>
  <c r="AU28" i="9"/>
  <c r="AW28" i="9"/>
  <c r="AX28" i="9"/>
  <c r="AO29" i="9"/>
  <c r="AY28" i="9"/>
  <c r="AT28" i="9"/>
  <c r="AS28" i="9"/>
  <c r="AG36" i="10" l="1"/>
  <c r="AK36" i="10"/>
  <c r="AL36" i="10"/>
  <c r="AI36" i="10"/>
  <c r="AF36" i="10"/>
  <c r="AC37" i="10"/>
  <c r="AH36" i="10"/>
  <c r="AJ36" i="10"/>
  <c r="AG29" i="9"/>
  <c r="AL29" i="9"/>
  <c r="AK29" i="9"/>
  <c r="AF29" i="9"/>
  <c r="AH29" i="9"/>
  <c r="AI29" i="9"/>
  <c r="AJ29" i="9"/>
  <c r="AC30" i="9"/>
  <c r="AO30" i="9"/>
  <c r="AS29" i="9"/>
  <c r="AT29" i="9"/>
  <c r="AU29" i="9"/>
  <c r="AY29" i="9"/>
  <c r="AV29" i="9"/>
  <c r="AW29" i="9"/>
  <c r="AX29" i="9"/>
  <c r="AI37" i="10" l="1"/>
  <c r="AC38" i="10"/>
  <c r="AF37" i="10"/>
  <c r="AJ37" i="10"/>
  <c r="AH37" i="10"/>
  <c r="AL37" i="10"/>
  <c r="AG37" i="10"/>
  <c r="AK37" i="10"/>
  <c r="AL30" i="9"/>
  <c r="AG30" i="9"/>
  <c r="AJ30" i="9"/>
  <c r="AK30" i="9"/>
  <c r="AH30" i="9"/>
  <c r="AF30" i="9"/>
  <c r="AI30" i="9"/>
  <c r="AC31" i="9"/>
  <c r="AU30" i="9"/>
  <c r="AV30" i="9"/>
  <c r="AY30" i="9"/>
  <c r="AT30" i="9"/>
  <c r="AO31" i="9"/>
  <c r="AX30" i="9"/>
  <c r="AW30" i="9"/>
  <c r="AS30" i="9"/>
  <c r="AK38" i="10" l="1"/>
  <c r="AG38" i="10"/>
  <c r="AJ38" i="10"/>
  <c r="AI38" i="10"/>
  <c r="AL38" i="10"/>
  <c r="AC39" i="10"/>
  <c r="AH38" i="10"/>
  <c r="AF38" i="10"/>
  <c r="AG31" i="9"/>
  <c r="AL31" i="9"/>
  <c r="AJ31" i="9"/>
  <c r="AH31" i="9"/>
  <c r="AF31" i="9"/>
  <c r="AI31" i="9"/>
  <c r="AK31" i="9"/>
  <c r="AC32" i="9"/>
  <c r="AX31" i="9"/>
  <c r="AY31" i="9"/>
  <c r="AT31" i="9"/>
  <c r="AW31" i="9"/>
  <c r="AU31" i="9"/>
  <c r="AO32" i="9"/>
  <c r="AV31" i="9"/>
  <c r="AS31" i="9"/>
  <c r="AG39" i="10" l="1"/>
  <c r="AK39" i="10"/>
  <c r="AL39" i="10"/>
  <c r="AJ39" i="10"/>
  <c r="AC40" i="10"/>
  <c r="AH39" i="10"/>
  <c r="AI39" i="10"/>
  <c r="AF39" i="10"/>
  <c r="AL32" i="9"/>
  <c r="AJ32" i="9"/>
  <c r="AG32" i="9"/>
  <c r="AK32" i="9"/>
  <c r="AH32" i="9"/>
  <c r="AI32" i="9"/>
  <c r="AF32" i="9"/>
  <c r="AC33" i="9"/>
  <c r="AO33" i="9"/>
  <c r="AW32" i="9"/>
  <c r="AY32" i="9"/>
  <c r="AS32" i="9"/>
  <c r="AV32" i="9"/>
  <c r="AT32" i="9"/>
  <c r="AX32" i="9"/>
  <c r="AU32" i="9"/>
  <c r="AI40" i="10" l="1"/>
  <c r="AC41" i="10"/>
  <c r="AF40" i="10"/>
  <c r="AJ40" i="10"/>
  <c r="AH40" i="10"/>
  <c r="AL40" i="10"/>
  <c r="AG40" i="10"/>
  <c r="AK40" i="10"/>
  <c r="AW33" i="9"/>
  <c r="AV33" i="9"/>
  <c r="AX33" i="9"/>
  <c r="AS33" i="9"/>
  <c r="AY33" i="9"/>
  <c r="AT33" i="9"/>
  <c r="AO34" i="9"/>
  <c r="AU33" i="9"/>
  <c r="AG33" i="9"/>
  <c r="AL33" i="9"/>
  <c r="AF33" i="9"/>
  <c r="AI33" i="9"/>
  <c r="AK33" i="9"/>
  <c r="AH33" i="9"/>
  <c r="AJ33" i="9"/>
  <c r="AC34" i="9"/>
  <c r="AK41" i="10" l="1"/>
  <c r="AG41" i="10"/>
  <c r="AF41" i="10"/>
  <c r="AI41" i="10"/>
  <c r="AL41" i="10"/>
  <c r="AJ41" i="10"/>
  <c r="AC42" i="10"/>
  <c r="AH41" i="10"/>
  <c r="AG34" i="9"/>
  <c r="AL34" i="9"/>
  <c r="AK34" i="9"/>
  <c r="AF34" i="9"/>
  <c r="AH34" i="9"/>
  <c r="AI34" i="9"/>
  <c r="AJ34" i="9"/>
  <c r="AC35" i="9"/>
  <c r="AU34" i="9"/>
  <c r="AY34" i="9"/>
  <c r="AW34" i="9"/>
  <c r="AV34" i="9"/>
  <c r="AT34" i="9"/>
  <c r="AX34" i="9"/>
  <c r="AS34" i="9"/>
  <c r="AO35" i="9"/>
  <c r="AH42" i="10" l="1"/>
  <c r="AK42" i="10"/>
  <c r="AC43" i="10"/>
  <c r="AI42" i="10"/>
  <c r="AJ42" i="10"/>
  <c r="AL42" i="10"/>
  <c r="AF42" i="10"/>
  <c r="AG42" i="10"/>
  <c r="AV35" i="9"/>
  <c r="AU35" i="9"/>
  <c r="AO36" i="9"/>
  <c r="AT35" i="9"/>
  <c r="AW35" i="9"/>
  <c r="AS35" i="9"/>
  <c r="AX35" i="9"/>
  <c r="AY35" i="9"/>
  <c r="AF35" i="9"/>
  <c r="AG35" i="9"/>
  <c r="AL35" i="9"/>
  <c r="AK35" i="9"/>
  <c r="AI35" i="9"/>
  <c r="AJ35" i="9"/>
  <c r="AH35" i="9"/>
  <c r="AC36" i="9"/>
  <c r="AI43" i="10" l="1"/>
  <c r="AG43" i="10"/>
  <c r="AF43" i="10"/>
  <c r="AJ43" i="10"/>
  <c r="AK43" i="10"/>
  <c r="AH43" i="10"/>
  <c r="AL43" i="10"/>
  <c r="AG36" i="9"/>
  <c r="AL36" i="9"/>
  <c r="AI36" i="9"/>
  <c r="AK36" i="9"/>
  <c r="AF36" i="9"/>
  <c r="AH36" i="9"/>
  <c r="AJ36" i="9"/>
  <c r="AV36" i="9"/>
  <c r="AW36" i="9"/>
  <c r="AX36" i="9"/>
  <c r="AU36" i="9"/>
  <c r="AY36" i="9"/>
  <c r="AS36" i="9"/>
  <c r="AT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YuichiOIE</author>
  </authors>
  <commentList>
    <comment ref="G4" authorId="0" shapeId="0" xr:uid="{1ED12B61-B4B5-43CB-9F6C-FD0AA260D726}">
      <text>
        <r>
          <rPr>
            <sz val="9"/>
            <color indexed="81"/>
            <rFont val="MS P ゴシック"/>
            <family val="3"/>
            <charset val="128"/>
          </rPr>
          <t xml:space="preserve">初段は 初 でも 1 でもどちらでもよいです
</t>
        </r>
      </text>
    </comment>
    <comment ref="S4" authorId="0" shapeId="0" xr:uid="{7D8D37EA-0A0B-4287-A05C-5E98D8EB76B7}">
      <text>
        <r>
          <rPr>
            <sz val="9"/>
            <color indexed="81"/>
            <rFont val="MS P ゴシック"/>
            <family val="3"/>
            <charset val="128"/>
          </rPr>
          <t>大会開催日の年齢を自動算出します。</t>
        </r>
      </text>
    </comment>
  </commentList>
</comments>
</file>

<file path=xl/sharedStrings.xml><?xml version="1.0" encoding="utf-8"?>
<sst xmlns="http://schemas.openxmlformats.org/spreadsheetml/2006/main" count="2961" uniqueCount="1567">
  <si>
    <t>氏</t>
    <rPh sb="0" eb="1">
      <t>シ</t>
    </rPh>
    <phoneticPr fontId="1"/>
  </si>
  <si>
    <t>名</t>
    <rPh sb="0" eb="1">
      <t>メイ</t>
    </rPh>
    <phoneticPr fontId="1"/>
  </si>
  <si>
    <t>学年</t>
    <rPh sb="0" eb="2">
      <t>ガクネン</t>
    </rPh>
    <phoneticPr fontId="1"/>
  </si>
  <si>
    <t>生年月日</t>
    <rPh sb="0" eb="2">
      <t>セイネン</t>
    </rPh>
    <rPh sb="2" eb="3">
      <t>ツキ</t>
    </rPh>
    <rPh sb="3" eb="4">
      <t>ヒ</t>
    </rPh>
    <phoneticPr fontId="1"/>
  </si>
  <si>
    <t>団体
試合</t>
    <rPh sb="0" eb="2">
      <t>ダンタイ</t>
    </rPh>
    <rPh sb="3" eb="5">
      <t>シアイ</t>
    </rPh>
    <phoneticPr fontId="1"/>
  </si>
  <si>
    <t>個人
試合</t>
    <rPh sb="0" eb="2">
      <t>コジン</t>
    </rPh>
    <rPh sb="3" eb="5">
      <t>シアイ</t>
    </rPh>
    <phoneticPr fontId="1"/>
  </si>
  <si>
    <t>演技</t>
    <rPh sb="0" eb="2">
      <t>エンギ</t>
    </rPh>
    <phoneticPr fontId="1"/>
  </si>
  <si>
    <t>演技</t>
    <rPh sb="0" eb="2">
      <t>エンギ</t>
    </rPh>
    <phoneticPr fontId="4"/>
  </si>
  <si>
    <t>年</t>
    <rPh sb="0" eb="1">
      <t>ネン</t>
    </rPh>
    <phoneticPr fontId="1"/>
  </si>
  <si>
    <t>月</t>
    <rPh sb="0" eb="1">
      <t>ツキ</t>
    </rPh>
    <phoneticPr fontId="1"/>
  </si>
  <si>
    <t>日</t>
    <rPh sb="0" eb="1">
      <t>ヒ</t>
    </rPh>
    <phoneticPr fontId="1"/>
  </si>
  <si>
    <t>ガッコウ</t>
    <phoneticPr fontId="4"/>
  </si>
  <si>
    <t>学校名</t>
    <rPh sb="0" eb="2">
      <t>ガッコウ</t>
    </rPh>
    <rPh sb="2" eb="3">
      <t>メイ</t>
    </rPh>
    <phoneticPr fontId="4"/>
  </si>
  <si>
    <t>携帯番号</t>
    <rPh sb="0" eb="2">
      <t>ケイタイ</t>
    </rPh>
    <rPh sb="2" eb="4">
      <t>バンゴウ</t>
    </rPh>
    <phoneticPr fontId="4"/>
  </si>
  <si>
    <t>1. 学校・引率責任者・高体連などの情報</t>
    <rPh sb="3" eb="5">
      <t>ガッコウ</t>
    </rPh>
    <rPh sb="6" eb="8">
      <t>インソツ</t>
    </rPh>
    <rPh sb="8" eb="11">
      <t>セキニンシャ</t>
    </rPh>
    <rPh sb="12" eb="15">
      <t>コウタイレン</t>
    </rPh>
    <rPh sb="18" eb="20">
      <t>ジョウホウ</t>
    </rPh>
    <phoneticPr fontId="3"/>
  </si>
  <si>
    <t>申込日</t>
    <rPh sb="0" eb="3">
      <t>モウシコミビ</t>
    </rPh>
    <phoneticPr fontId="3"/>
  </si>
  <si>
    <t>学校名フリガナ</t>
    <rPh sb="0" eb="3">
      <t>ガッコウメイ</t>
    </rPh>
    <phoneticPr fontId="3"/>
  </si>
  <si>
    <t>略称校名フリナガ</t>
    <rPh sb="0" eb="2">
      <t>リャクショウ</t>
    </rPh>
    <rPh sb="2" eb="4">
      <t>コウメイ</t>
    </rPh>
    <phoneticPr fontId="3"/>
  </si>
  <si>
    <t>略称校名(最大6文字)</t>
    <rPh sb="0" eb="2">
      <t>リャクショウ</t>
    </rPh>
    <rPh sb="2" eb="4">
      <t>コウメイ</t>
    </rPh>
    <rPh sb="5" eb="7">
      <t>サイダイ</t>
    </rPh>
    <rPh sb="8" eb="10">
      <t>モジ</t>
    </rPh>
    <phoneticPr fontId="3"/>
  </si>
  <si>
    <t>学校所在地郵便番号</t>
    <rPh sb="0" eb="2">
      <t>ガッコウ</t>
    </rPh>
    <rPh sb="2" eb="5">
      <t>ショザイチ</t>
    </rPh>
    <rPh sb="5" eb="9">
      <t>ユウビンバンゴウ</t>
    </rPh>
    <phoneticPr fontId="3"/>
  </si>
  <si>
    <t>学校所在地</t>
    <rPh sb="0" eb="2">
      <t>ガッコウ</t>
    </rPh>
    <rPh sb="2" eb="5">
      <t>ショザイチ</t>
    </rPh>
    <phoneticPr fontId="3"/>
  </si>
  <si>
    <t>学校電話番号</t>
    <rPh sb="0" eb="2">
      <t>ガッコウ</t>
    </rPh>
    <rPh sb="2" eb="6">
      <t>デンワバンゴウ</t>
    </rPh>
    <phoneticPr fontId="3"/>
  </si>
  <si>
    <t>学校長名フリガナ</t>
    <rPh sb="0" eb="2">
      <t>ガッコウ</t>
    </rPh>
    <rPh sb="2" eb="3">
      <t>チョウ</t>
    </rPh>
    <rPh sb="3" eb="4">
      <t>メイ</t>
    </rPh>
    <phoneticPr fontId="3"/>
  </si>
  <si>
    <t>引率責任者フリガナ</t>
    <rPh sb="0" eb="2">
      <t>インソツ</t>
    </rPh>
    <rPh sb="2" eb="5">
      <t>セキニンシャ</t>
    </rPh>
    <phoneticPr fontId="3"/>
  </si>
  <si>
    <t>引率責任者</t>
    <rPh sb="0" eb="2">
      <t>インソツ</t>
    </rPh>
    <rPh sb="2" eb="5">
      <t>セキニンシャ</t>
    </rPh>
    <phoneticPr fontId="3"/>
  </si>
  <si>
    <t>携帯電話番号</t>
    <rPh sb="0" eb="4">
      <t>ケイタイデンワ</t>
    </rPh>
    <rPh sb="4" eb="6">
      <t>バンゴウ</t>
    </rPh>
    <phoneticPr fontId="3"/>
  </si>
  <si>
    <t>監督名フリガナ</t>
    <rPh sb="0" eb="2">
      <t>カントク</t>
    </rPh>
    <rPh sb="2" eb="3">
      <t>メイ</t>
    </rPh>
    <phoneticPr fontId="3"/>
  </si>
  <si>
    <t>監督名</t>
    <rPh sb="0" eb="2">
      <t>カントク</t>
    </rPh>
    <rPh sb="2" eb="3">
      <t>メイ</t>
    </rPh>
    <phoneticPr fontId="3"/>
  </si>
  <si>
    <t>携帯電話番号</t>
    <rPh sb="0" eb="6">
      <t>ケイタイデンワバンゴウ</t>
    </rPh>
    <phoneticPr fontId="3"/>
  </si>
  <si>
    <t>メールアドレス</t>
    <phoneticPr fontId="3"/>
  </si>
  <si>
    <t>学校名</t>
    <rPh sb="0" eb="3">
      <t>ガッコウメイ</t>
    </rPh>
    <phoneticPr fontId="3"/>
  </si>
  <si>
    <t>板橋区</t>
  </si>
  <si>
    <t>練馬区</t>
  </si>
  <si>
    <t>文京区大塚２－１－１</t>
  </si>
  <si>
    <t>千代田区立いずみこども園</t>
  </si>
  <si>
    <t>千代田区神田和泉町１</t>
  </si>
  <si>
    <t>千代田区立ふじみこども園</t>
  </si>
  <si>
    <t>千代田区富士見１－１０－３</t>
  </si>
  <si>
    <t>中央区日本橋兜町１５－１８</t>
  </si>
  <si>
    <t>目黒区立みどりがおかこども園</t>
  </si>
  <si>
    <t>目黒区緑が丘２－７－２０</t>
  </si>
  <si>
    <t>目黒区立げっこうはらこども園</t>
  </si>
  <si>
    <t>目黒区目黒本町４－１５－３</t>
  </si>
  <si>
    <t>杉並区立下高井戸子供園</t>
  </si>
  <si>
    <t>杉並区下高井戸４－３８－１５</t>
  </si>
  <si>
    <t>杉並区立高円寺北子供園</t>
  </si>
  <si>
    <t>杉並区高円寺北２－１４－１３</t>
  </si>
  <si>
    <t>杉並区立成田西子供園</t>
  </si>
  <si>
    <t>杉並区成田西２－２４－２１</t>
  </si>
  <si>
    <t>杉並区立高井戸西子供園</t>
  </si>
  <si>
    <t>杉並区高井戸西３－１５－４</t>
  </si>
  <si>
    <t>杉並区立堀ノ内子供園</t>
  </si>
  <si>
    <t>杉並区堀ノ内１－９－２６</t>
  </si>
  <si>
    <t>杉並区立西荻北子供園</t>
  </si>
  <si>
    <t>杉並区西荻北１－１９－２２</t>
  </si>
  <si>
    <t>荒川区立汐入こども園</t>
  </si>
  <si>
    <t>荒川区南千住８－９－３</t>
  </si>
  <si>
    <t>練馬区立光が丘さくら幼雅園</t>
  </si>
  <si>
    <t>練馬区光が丘２－４－８－１０１</t>
  </si>
  <si>
    <t>千代田区九段北２－４－１</t>
  </si>
  <si>
    <t>千代田区富士見１－２－５</t>
  </si>
  <si>
    <t>港区六本木５－６－１４</t>
  </si>
  <si>
    <t>港区南麻布５－６－８</t>
  </si>
  <si>
    <t>新宿区原町３－８７</t>
  </si>
  <si>
    <t>文京区大塚１－２－１０</t>
  </si>
  <si>
    <t>品川区旗の台３－２－１７</t>
  </si>
  <si>
    <t>品川区南品川５－１２－４</t>
  </si>
  <si>
    <t>品川区西大井１－６－１３</t>
  </si>
  <si>
    <t>品川区豊町２－１６－１２</t>
  </si>
  <si>
    <t>目黒区下目黒４－１０－２４</t>
  </si>
  <si>
    <t>目黒区目黒１－６－１５</t>
  </si>
  <si>
    <t>大田区本羽田１－４－１</t>
  </si>
  <si>
    <t>世田谷区松原２－１７－２２</t>
  </si>
  <si>
    <t>世田谷区玉川田園調布１－２０－９</t>
  </si>
  <si>
    <t>世田谷区祖師谷３－５２－３８</t>
  </si>
  <si>
    <t>世田谷区北沢１－１６－１０</t>
  </si>
  <si>
    <t>世田谷区喜多見８－１５－３３</t>
  </si>
  <si>
    <t>世田谷区岡本１－１０－１</t>
  </si>
  <si>
    <t>渋谷区渋谷４－４－２５</t>
  </si>
  <si>
    <t>渋谷区渋谷１－２１－１８</t>
  </si>
  <si>
    <t>中野区本町６－３８－１</t>
  </si>
  <si>
    <t>野方学院幼稚部</t>
  </si>
  <si>
    <t>中野区新井３－２２－６</t>
  </si>
  <si>
    <t>杉並区久我山１－９－１</t>
  </si>
  <si>
    <t>豊島区目白１－５－１</t>
  </si>
  <si>
    <t>豊島区高松３－６－７</t>
  </si>
  <si>
    <t>豊島区駒込４－１１－１</t>
  </si>
  <si>
    <t>北区赤羽台４－２－１４</t>
  </si>
  <si>
    <t>北区栄町３５－４</t>
  </si>
  <si>
    <t>荒川区東尾久６－３４－２４</t>
  </si>
  <si>
    <t>板橋区加賀２－１０－１</t>
  </si>
  <si>
    <t>板橋区加賀１－１８－１</t>
  </si>
  <si>
    <t>葛飾区お花茶屋２－６－１</t>
  </si>
  <si>
    <t>江戸川区西小岩５－７－１</t>
  </si>
  <si>
    <t>立川市高松町３－１２－１</t>
  </si>
  <si>
    <t>武蔵野市境南町２－１１－８</t>
  </si>
  <si>
    <t>府中市栄町１－１</t>
  </si>
  <si>
    <t>調布市若葉町１－４１－１</t>
  </si>
  <si>
    <t>調布市佐須町５－２８－１</t>
  </si>
  <si>
    <t>玉川学園幼稚部</t>
  </si>
  <si>
    <t>町田市玉川学園６－１－１</t>
  </si>
  <si>
    <t>小平市小川町１－８３０</t>
  </si>
  <si>
    <t>清瀬市梅園３－１４－４７</t>
  </si>
  <si>
    <t>西東京市新町１－１－２０</t>
  </si>
  <si>
    <t>新宿区立四谷子ども園</t>
  </si>
  <si>
    <t>新宿区四谷２－６</t>
  </si>
  <si>
    <t>新宿区立あいじつ子ども園</t>
  </si>
  <si>
    <t>新宿区北町１７</t>
  </si>
  <si>
    <t>新宿区立西新宿子ども園</t>
  </si>
  <si>
    <t>新宿区西新宿４－３５－５</t>
  </si>
  <si>
    <t>台東区立石浜橋場こども園</t>
  </si>
  <si>
    <t>台東区橋場１－３５－１</t>
  </si>
  <si>
    <t>墨田区立たちばな認定こども園</t>
  </si>
  <si>
    <t>墨田区立花３－２１－１６</t>
  </si>
  <si>
    <t>墨田区立八広認定こども園</t>
  </si>
  <si>
    <t>墨田区八広３－７－５</t>
  </si>
  <si>
    <t>北区立さくらだこども園</t>
  </si>
  <si>
    <t>北区王子５－２－６－１０３</t>
  </si>
  <si>
    <t>足立区立元宿こども園</t>
  </si>
  <si>
    <t>足立区千住桜木１－１６－２</t>
  </si>
  <si>
    <t>足立区立鹿浜こども園</t>
  </si>
  <si>
    <t>足立区鹿浜５－２５－１１</t>
  </si>
  <si>
    <t>阪本こども園</t>
  </si>
  <si>
    <t>幼保連携型認定こども園共愛館保育園</t>
  </si>
  <si>
    <t>墨田区押上3-53-6</t>
  </si>
  <si>
    <t>興望館こども園</t>
  </si>
  <si>
    <t>墨田区京島１－１１－６</t>
  </si>
  <si>
    <t>しののめYMCAこども園</t>
  </si>
  <si>
    <t>江東区東雲１－９－４６</t>
  </si>
  <si>
    <t>豊洲めぐみこども園</t>
  </si>
  <si>
    <t>江東区豊洲6-2-30</t>
  </si>
  <si>
    <t>武蔵野大学附属有明こども園</t>
  </si>
  <si>
    <t>江東区有明二丁目１－４</t>
  </si>
  <si>
    <t>青葉学園野沢こども園</t>
  </si>
  <si>
    <t>世田谷区野沢１－３－１９</t>
  </si>
  <si>
    <t>羽根木こども園</t>
  </si>
  <si>
    <t>世田谷区代田４－２５－９</t>
  </si>
  <si>
    <t>昭和女子大学附属昭和こども園</t>
  </si>
  <si>
    <t>世田谷区太子堂1-7-５７</t>
  </si>
  <si>
    <t>日本大学認定こども園</t>
  </si>
  <si>
    <t>世田谷区野沢１－３２－６</t>
  </si>
  <si>
    <t>認定こども園世田谷ベアーズ</t>
  </si>
  <si>
    <t>世田谷区千歳台六丁目７－２</t>
  </si>
  <si>
    <t>なかのこども園</t>
  </si>
  <si>
    <t>中野区野方１‐１０‐２</t>
  </si>
  <si>
    <t>幼保連携型認定こども園葛飾みどり</t>
  </si>
  <si>
    <t>葛飾区鎌倉１－２１－９</t>
  </si>
  <si>
    <t>幼保連携型認定こども園すなはら</t>
  </si>
  <si>
    <t>葛飾区西亀有４－８－１９</t>
  </si>
  <si>
    <t>共励第二こども園</t>
  </si>
  <si>
    <t>八王子市川口町２６３１</t>
  </si>
  <si>
    <t>みなみ野さゆり学園</t>
  </si>
  <si>
    <t>八王子市七国５－１４－１</t>
  </si>
  <si>
    <t>さゆりの丘学園</t>
  </si>
  <si>
    <t>八王子市宇津貫町９４５</t>
  </si>
  <si>
    <t>幼保連携型認定こども園せいび</t>
  </si>
  <si>
    <t>八王子市南大沢５－１２</t>
  </si>
  <si>
    <t>幼保連携型認定こども園まごころ保育園</t>
  </si>
  <si>
    <t>八王子市館町１０９７－９６</t>
  </si>
  <si>
    <t>幼保連携型認定こども園森の子こども園</t>
  </si>
  <si>
    <t>立川市砂川町８－３０－７</t>
  </si>
  <si>
    <t>幼保連携型認定こども園イコロ昭和の森</t>
  </si>
  <si>
    <t>昭島市拝島町4041-1</t>
  </si>
  <si>
    <t>幼保連携型認定こども園さふらん</t>
  </si>
  <si>
    <t>町田市本町田2441</t>
  </si>
  <si>
    <t>幼保連携型認定こども園　東平ひまわりこども園</t>
  </si>
  <si>
    <t>町田市広袴町５４３－１</t>
  </si>
  <si>
    <t>小金井けやきの森認定こども園</t>
  </si>
  <si>
    <t>小金井市緑町１－６－１７</t>
  </si>
  <si>
    <t>おだ認定こども園</t>
  </si>
  <si>
    <t>多摩市落合５－７－２</t>
  </si>
  <si>
    <t>サザンヒルズこども園</t>
  </si>
  <si>
    <t>稲城市百村１４６１</t>
  </si>
  <si>
    <t>幼保連携型認定こども園富士みのりこども園</t>
  </si>
  <si>
    <t>羽村市五ノ神２－１２－１０</t>
  </si>
  <si>
    <t>文京区小石川４－２－１</t>
  </si>
  <si>
    <t>練馬区東大泉５－２２－１</t>
  </si>
  <si>
    <t>八王子市立高尾山学園小学部</t>
  </si>
  <si>
    <t>八王子市館町１０９７－３０</t>
  </si>
  <si>
    <t>千代田区六番町１４－１</t>
  </si>
  <si>
    <t>聖心女子学院初等科</t>
  </si>
  <si>
    <t>港区白金４－１１－１</t>
  </si>
  <si>
    <t>東洋英和女学院小学部</t>
  </si>
  <si>
    <t>学習院初等科</t>
  </si>
  <si>
    <t>新宿区若葉１－２３－１</t>
  </si>
  <si>
    <t>目黒区碑文谷４－１７－１６</t>
  </si>
  <si>
    <t>清明学園初等学校</t>
  </si>
  <si>
    <t>大田区南雪谷３－１２－２６</t>
  </si>
  <si>
    <t>世田谷区太子堂１－７－５７</t>
  </si>
  <si>
    <t>成城学園初等学校</t>
  </si>
  <si>
    <t>青山学院初等部</t>
  </si>
  <si>
    <t>慶應義塾幼稚舎</t>
  </si>
  <si>
    <t>渋谷区恵比寿２－３５－１</t>
  </si>
  <si>
    <t>渋谷区広尾３－７－１６</t>
  </si>
  <si>
    <t>光塩女子学院初等科</t>
  </si>
  <si>
    <t>杉並区高円寺南２－３３－２８</t>
  </si>
  <si>
    <t>杉並区久我山４－２９－６０</t>
  </si>
  <si>
    <t>豊島区目白２－２２－３</t>
  </si>
  <si>
    <t>啓明学園初等学校</t>
  </si>
  <si>
    <t>昭島市拝島町５－１１－１５</t>
  </si>
  <si>
    <t>玉川学園小学部</t>
  </si>
  <si>
    <t>早稲田大学系属早稲田実業学校初等部</t>
  </si>
  <si>
    <t>国分寺市本町１－２－１</t>
  </si>
  <si>
    <t>国立市中３－１－１０</t>
  </si>
  <si>
    <t>自由学園初等部</t>
  </si>
  <si>
    <t>東久留米市学園町１－８－１５</t>
  </si>
  <si>
    <t>菅生学園初等学校</t>
  </si>
  <si>
    <t>あきる野市菅生１４６８</t>
  </si>
  <si>
    <t>文京区大塚１－９－１</t>
  </si>
  <si>
    <t>世田谷区池尻４－７－１</t>
  </si>
  <si>
    <t>八王子市立高尾山学園中学部</t>
  </si>
  <si>
    <t>墨田区江東橋１－７－１４</t>
  </si>
  <si>
    <t>武蔵野市境４－１３－２８</t>
  </si>
  <si>
    <t>中野区弥生町５－２１－１</t>
  </si>
  <si>
    <t>練馬区東大泉５－３－１</t>
  </si>
  <si>
    <t>千代田区三番町１２</t>
  </si>
  <si>
    <t>千代田区神田猿楽町２－３－６</t>
  </si>
  <si>
    <t>千代田区一ツ橋２－２－１</t>
  </si>
  <si>
    <t>千代田区麹町３－８</t>
  </si>
  <si>
    <t>千代田区四番町１１</t>
  </si>
  <si>
    <t>千代田区一番町２２－１０</t>
  </si>
  <si>
    <t>千代田区三番町２２</t>
  </si>
  <si>
    <t>千代田区九段北３－３－１５</t>
  </si>
  <si>
    <t>千代田区九段北１－１２－１２</t>
  </si>
  <si>
    <t>中央区日本橋馬喰町２－７－６</t>
  </si>
  <si>
    <t>港区元麻布２－３－２９</t>
  </si>
  <si>
    <t>慶應義塾中等部</t>
  </si>
  <si>
    <t>港区三田２－１７－１０</t>
  </si>
  <si>
    <t>港区白金台２－２６－５</t>
  </si>
  <si>
    <t>港区芝公園３－５－３７</t>
  </si>
  <si>
    <t>港区南麻布５－１－１４</t>
  </si>
  <si>
    <t>港区高輪２－１－３２</t>
  </si>
  <si>
    <t>港区芝４－１－３０</t>
  </si>
  <si>
    <t>港区六本木５－１４－４０</t>
  </si>
  <si>
    <t>港区三田４－１４－１６</t>
  </si>
  <si>
    <t>東海大学付属高輪台高等学校中等部</t>
  </si>
  <si>
    <t>港区高輪２－２－１６</t>
  </si>
  <si>
    <t>港区赤坂４－１０－３６</t>
  </si>
  <si>
    <t>新宿区大久保３－６－１</t>
  </si>
  <si>
    <t>学習院女子中等科</t>
  </si>
  <si>
    <t>新宿区戸山３－２０－１</t>
  </si>
  <si>
    <t>新宿区富久町７－３０</t>
  </si>
  <si>
    <t>新宿区中落合４－３１－１</t>
  </si>
  <si>
    <t>新宿区馬場下町６２</t>
  </si>
  <si>
    <t>文京区大塚１－５－９</t>
  </si>
  <si>
    <t>文京区向丘２－１９－１</t>
  </si>
  <si>
    <t>文京区本郷１－５－２５</t>
  </si>
  <si>
    <t>文京区白山５－６－６</t>
  </si>
  <si>
    <t>文京区白山５－１３－５</t>
  </si>
  <si>
    <t>文京区白山２－３６－５</t>
  </si>
  <si>
    <t>文京区千駄木５－６－２５</t>
  </si>
  <si>
    <t>淑徳ＳＣ中等部</t>
  </si>
  <si>
    <t>文京区小石川３－１４－３</t>
  </si>
  <si>
    <t>文京区大塚４－４６－９</t>
  </si>
  <si>
    <t>文京区関口３－８－１</t>
  </si>
  <si>
    <t>文京区大塚５－４０－１０</t>
  </si>
  <si>
    <t>文京区本駒込６－１８－３</t>
  </si>
  <si>
    <t>文京区本駒込２－２９－１</t>
  </si>
  <si>
    <t>台東区東上野４－２４－１２</t>
  </si>
  <si>
    <t>墨田区横網２－２－２５</t>
  </si>
  <si>
    <t>墨田区横網１－５－２</t>
  </si>
  <si>
    <t>江東区東雲２－１６－１</t>
  </si>
  <si>
    <t>江東区清澄２－３－１５</t>
  </si>
  <si>
    <t>江東区豊洲６－２－７</t>
  </si>
  <si>
    <t>品川区西五反田５－１４－２</t>
  </si>
  <si>
    <t>香蘭女学校中等科</t>
  </si>
  <si>
    <t>品川区旗の台６－２２－２１</t>
  </si>
  <si>
    <t>品川女子学院中等部</t>
  </si>
  <si>
    <t>品川区北品川３－３－１２</t>
  </si>
  <si>
    <t>品川区二葉１－６－６</t>
  </si>
  <si>
    <t>目黒区駒場１－３５－３２</t>
  </si>
  <si>
    <t>目黒区八雲２－１４－１</t>
  </si>
  <si>
    <t>目黒区中目黒１－１－５０</t>
  </si>
  <si>
    <t>大田区西馬込１－５－１</t>
  </si>
  <si>
    <t>世田谷区用賀２－１６－１</t>
  </si>
  <si>
    <t>世田谷区池尻４－５－１</t>
  </si>
  <si>
    <t>世田谷区宮坂１－５－３０</t>
  </si>
  <si>
    <t>世田谷区船橋５－８－１</t>
  </si>
  <si>
    <t>世田谷区給田２－１－１</t>
  </si>
  <si>
    <t>世田谷区若林４－３２－１</t>
  </si>
  <si>
    <t>世田谷区成城６－１－２０</t>
  </si>
  <si>
    <t>世田谷区代田６－１２－３９</t>
  </si>
  <si>
    <t>世田谷区三宿１－１６－３１</t>
  </si>
  <si>
    <t>玉川聖学院中等部</t>
  </si>
  <si>
    <t>世田谷区奥沢７－１１－２２</t>
  </si>
  <si>
    <t>世田谷区等々力８－１０－１</t>
  </si>
  <si>
    <t>世田谷区成城１－１３－１</t>
  </si>
  <si>
    <t>世田谷区大蔵２－８－１</t>
  </si>
  <si>
    <t>田園調布学園中等部</t>
  </si>
  <si>
    <t>世田谷区東玉川２－２１－８</t>
  </si>
  <si>
    <t>世田谷区松原２－７－３４</t>
  </si>
  <si>
    <t>東京農業大学第一高等学校中等部</t>
  </si>
  <si>
    <t>世田谷区桜３－３３－１</t>
  </si>
  <si>
    <t>青山学院中等部</t>
  </si>
  <si>
    <t>渋谷区東１－１－１１</t>
  </si>
  <si>
    <t>渋谷区笹塚３－１９－９</t>
  </si>
  <si>
    <t>中野区中央２－２８－３</t>
  </si>
  <si>
    <t>中野区東中野３－３－４</t>
  </si>
  <si>
    <t>中野区上高田２－３－７</t>
  </si>
  <si>
    <t>中野区中央２－３４－２</t>
  </si>
  <si>
    <t>光塩女子学院中等科</t>
  </si>
  <si>
    <t>杉並区和田２－６－２９</t>
  </si>
  <si>
    <t>杉並区和田１－４９－８</t>
  </si>
  <si>
    <t>杉並区阿佐谷南３－４８－１６</t>
  </si>
  <si>
    <t>杉並区堀ノ内２－４１－１５</t>
  </si>
  <si>
    <t>杉並区天沼１－４５－３３</t>
  </si>
  <si>
    <t>豊島区上池袋１－２１－１</t>
  </si>
  <si>
    <t>豊島区北大塚１－１０－３３</t>
  </si>
  <si>
    <t>豊島区東池袋１－２５－２２</t>
  </si>
  <si>
    <t>学習院中等科</t>
  </si>
  <si>
    <t>豊島区千早１－１０－２６</t>
  </si>
  <si>
    <t>豊島区西池袋５－１６－５</t>
  </si>
  <si>
    <t>豊島区西巣鴨２－２２－１６</t>
  </si>
  <si>
    <t>北区滝野川１－５１－１２</t>
  </si>
  <si>
    <t>北区中里３－１２－１</t>
  </si>
  <si>
    <t>北区中里３－１２－２</t>
  </si>
  <si>
    <t>北区上中里１－２７－７</t>
  </si>
  <si>
    <t>北区豊島８－２６－９</t>
  </si>
  <si>
    <t>北区西ヶ原４－５６－２０</t>
  </si>
  <si>
    <t>北区王子６－１－１０</t>
  </si>
  <si>
    <t>北区王子本町１－１７－１３</t>
  </si>
  <si>
    <t>北区東十条６－９－１３</t>
  </si>
  <si>
    <t>板橋区前野町５－１４－１</t>
  </si>
  <si>
    <t>板橋区東新町２－２８－１</t>
  </si>
  <si>
    <t>板橋区稲荷台２７－１</t>
  </si>
  <si>
    <t>板橋区中台３－１５－１</t>
  </si>
  <si>
    <t>練馬区中村北４－８－２６</t>
  </si>
  <si>
    <t>練馬区豊玉上１－２６－１</t>
  </si>
  <si>
    <t>練馬区関町北４－１６－１１</t>
  </si>
  <si>
    <t>早稲田大学高等学院中学部</t>
  </si>
  <si>
    <t>練馬区上石神井３－３１－１</t>
  </si>
  <si>
    <t>足立区千住旭町４０－２４</t>
  </si>
  <si>
    <t>葛飾区青戸８－１０－１</t>
  </si>
  <si>
    <t>江戸川区東小岩５－２２－１</t>
  </si>
  <si>
    <t>八王子市館町２６００</t>
  </si>
  <si>
    <t>八王子市台町１－６－１５</t>
  </si>
  <si>
    <t>八王子市戸吹町１１００</t>
  </si>
  <si>
    <t>八王子市元八王子町１－７１０</t>
  </si>
  <si>
    <t>八王子市滝山町２－６００</t>
  </si>
  <si>
    <t>八王子市中野町２６４７－２</t>
  </si>
  <si>
    <t>八王子市上川町３７６６</t>
  </si>
  <si>
    <t>八王子市台町４－３５－１</t>
  </si>
  <si>
    <t>八王子市越野３２２</t>
  </si>
  <si>
    <t>武蔵野市吉祥寺北町３－１０－１３</t>
  </si>
  <si>
    <t>武蔵野市吉祥寺本町２－１６－３</t>
  </si>
  <si>
    <t>武蔵野市吉祥寺東町４－１２－２０</t>
  </si>
  <si>
    <t>三鷹市牟礼４－３－１</t>
  </si>
  <si>
    <t>調布市富士見町４－２３－２５</t>
  </si>
  <si>
    <t>ドルトン東京学園中等部</t>
  </si>
  <si>
    <t>調布市入間町二丁目２８番２０号</t>
  </si>
  <si>
    <t>町田市図師町１１－２３７５</t>
  </si>
  <si>
    <t>町田市真光寺町１２９１</t>
  </si>
  <si>
    <t>町田市常盤町３７５８</t>
  </si>
  <si>
    <t>玉川学園中学部</t>
  </si>
  <si>
    <t>小金井市梶野町４－８－１</t>
  </si>
  <si>
    <t>小金井市貫井北町３－２２－１</t>
  </si>
  <si>
    <t>東村山市富士見町２－４－１２</t>
  </si>
  <si>
    <t>東村山市富士見町１－１２－３</t>
  </si>
  <si>
    <t>東村山市富士見町２－５－１</t>
  </si>
  <si>
    <t>早稲田大学系属早稲田実業学校中等部</t>
  </si>
  <si>
    <t>国立市西２－１２－１９</t>
  </si>
  <si>
    <t>自由学園男子部中等科</t>
  </si>
  <si>
    <t>自由学園女子部中等科</t>
  </si>
  <si>
    <t>多摩市聖ヶ丘４－１－１</t>
  </si>
  <si>
    <t>多摩市唐木田２－７－１</t>
  </si>
  <si>
    <t>稲城市坂浜２３８</t>
  </si>
  <si>
    <t>東海大学菅生高等学校中等部</t>
  </si>
  <si>
    <t>西東京市西原町４－５－８５</t>
  </si>
  <si>
    <t>江東区立有明西学園</t>
  </si>
  <si>
    <t>江東区有明１－７－１３</t>
  </si>
  <si>
    <t>品川区立日野学園</t>
  </si>
  <si>
    <t>品川区東五反田2-11-1</t>
  </si>
  <si>
    <t>品川区立伊藤学園</t>
  </si>
  <si>
    <t>品川区大井5-1-37</t>
  </si>
  <si>
    <t>品川区立八潮学園</t>
  </si>
  <si>
    <t>品川区八潮5-11-2</t>
  </si>
  <si>
    <t>品川区立荏原平塚学園</t>
  </si>
  <si>
    <t>品川区平塚3-16-26</t>
  </si>
  <si>
    <t>品川区立品川学園</t>
  </si>
  <si>
    <t>品川区北品川3-9-30</t>
  </si>
  <si>
    <t>品川区立豊葉の杜学園</t>
  </si>
  <si>
    <t>品川区二葉1-3-40</t>
  </si>
  <si>
    <t>八王子市立いずみの森義務教育学校</t>
  </si>
  <si>
    <t>八王子市子安２－１８－１</t>
  </si>
  <si>
    <t>東京学芸大学附属高等学校</t>
  </si>
  <si>
    <t>世田谷区下馬４－１－５</t>
  </si>
  <si>
    <t>筑波大学附属高等学校</t>
  </si>
  <si>
    <t>筑波大学附属駒場高等学校</t>
  </si>
  <si>
    <t>東京工業大学附属科学技術高等学校</t>
  </si>
  <si>
    <t>港区芝浦３－３－６</t>
  </si>
  <si>
    <t>東京芸術大学音楽学部附属音楽高等学校</t>
  </si>
  <si>
    <t>台東区上野公園１２－８</t>
  </si>
  <si>
    <t>お茶の水女子大学附属高等学校</t>
  </si>
  <si>
    <t>東京都立一橋高等学校</t>
  </si>
  <si>
    <t>千代田区東神田１－１２－１３</t>
  </si>
  <si>
    <t>東京都立日比谷高等学校</t>
  </si>
  <si>
    <t>千代田区永田町２－１６－１</t>
  </si>
  <si>
    <t>東京都立三田高等学校</t>
  </si>
  <si>
    <t>港区三田１－４－４６</t>
  </si>
  <si>
    <t>東京都立大崎高等学校</t>
  </si>
  <si>
    <t>品川区豊町２－１－７</t>
  </si>
  <si>
    <t>東京都立八潮高等学校</t>
  </si>
  <si>
    <t>品川区東品川３－２７－２２</t>
  </si>
  <si>
    <t>東京都立小山台高等学校</t>
  </si>
  <si>
    <t>品川区小山３－３－３２</t>
  </si>
  <si>
    <t>東京都立雪谷高等学校</t>
  </si>
  <si>
    <t>大田区久が原１－１４－１</t>
  </si>
  <si>
    <t>東京都立大森高等学校</t>
  </si>
  <si>
    <t>大田区西蒲田２－２－１</t>
  </si>
  <si>
    <t>東京都立田園調布高等学校</t>
  </si>
  <si>
    <t>大田区田園調布南２７－１</t>
  </si>
  <si>
    <t>東京都立蒲田高等学校</t>
  </si>
  <si>
    <t>大田区蒲田本町１－１－３０</t>
  </si>
  <si>
    <t>東京都立つばさ総合高等学校</t>
  </si>
  <si>
    <t>大田区本羽田３－１１－５</t>
  </si>
  <si>
    <t>東京都立六本木高等学校</t>
  </si>
  <si>
    <t>港区六本木６－１６－３６</t>
  </si>
  <si>
    <t>東京都立六郷工科高等学校</t>
  </si>
  <si>
    <t>大田区東六郷２－１８－２</t>
  </si>
  <si>
    <t>東京都立美原高等学校</t>
  </si>
  <si>
    <t>大田区大森東１－３３－１</t>
  </si>
  <si>
    <t>東京都立芝商業高等学校</t>
  </si>
  <si>
    <t>港区海岸１－８－２５</t>
  </si>
  <si>
    <t>東京都立大田桜台高等学校</t>
  </si>
  <si>
    <t>大田区中馬込３－１１－１０</t>
  </si>
  <si>
    <t>東京都立戸山高等学校</t>
  </si>
  <si>
    <t>新宿区戸山３－１９－１</t>
  </si>
  <si>
    <t>東京都立駒場高等学校</t>
  </si>
  <si>
    <t>目黒区大橋２－１８－１</t>
  </si>
  <si>
    <t>東京都立目黒高等学校</t>
  </si>
  <si>
    <t>目黒区祐天寺２－７－１５</t>
  </si>
  <si>
    <t>東京都立新宿高等学校</t>
  </si>
  <si>
    <t>新宿区内藤町１１－４</t>
  </si>
  <si>
    <t>東京都立青山高等学校</t>
  </si>
  <si>
    <t>渋谷区神宮前２－１－８</t>
  </si>
  <si>
    <t>東京都立広尾高等学校</t>
  </si>
  <si>
    <t>渋谷区東４－１４－１４</t>
  </si>
  <si>
    <t>東京都立松原高等学校</t>
  </si>
  <si>
    <t>世田谷区桜上水４－３－５</t>
  </si>
  <si>
    <t>東京都立桜町高等学校</t>
  </si>
  <si>
    <t>世田谷区用賀２－４－１</t>
  </si>
  <si>
    <t>東京都立千歳丘高等学校</t>
  </si>
  <si>
    <t>世田谷区船橋３－１８－１</t>
  </si>
  <si>
    <t>東京都立深沢高等学校</t>
  </si>
  <si>
    <t>世田谷区深沢７－３－１４</t>
  </si>
  <si>
    <t>東京都立世田谷泉高等学校</t>
  </si>
  <si>
    <t>世田谷区北烏山９－２２－１</t>
  </si>
  <si>
    <t>東京都立世田谷総合高等学校</t>
  </si>
  <si>
    <t>世田谷区岡本２－９－１</t>
  </si>
  <si>
    <t>東京都立新宿山吹高等学校</t>
  </si>
  <si>
    <t>新宿区山吹町８１</t>
  </si>
  <si>
    <t>東京都立芦花高等学校</t>
  </si>
  <si>
    <t>世田谷区粕谷３－８－１</t>
  </si>
  <si>
    <t>東京都立第一商業高等学校</t>
  </si>
  <si>
    <t>渋谷区鉢山町８－１</t>
  </si>
  <si>
    <t>東京都立総合工科高等学校</t>
  </si>
  <si>
    <t>世田谷区成城９－２５－１</t>
  </si>
  <si>
    <t>東京都立園芸高等学校</t>
  </si>
  <si>
    <t>世田谷区深沢５－３８－１</t>
  </si>
  <si>
    <t>東京都立国際高等学校</t>
  </si>
  <si>
    <t>目黒区駒場２－１９－５９</t>
  </si>
  <si>
    <t>東京都立総合芸術高等学校</t>
  </si>
  <si>
    <t>新宿区富久町２２－１</t>
  </si>
  <si>
    <t>東京都立鷺宮高等学校</t>
  </si>
  <si>
    <t>中野区若宮３－４６－８</t>
  </si>
  <si>
    <t>東京都立富士高等学校</t>
  </si>
  <si>
    <t>東京都立武蔵丘高等学校</t>
  </si>
  <si>
    <t>中野区上鷺宮２－１４－１</t>
  </si>
  <si>
    <t>東京都立荻窪高等学校</t>
  </si>
  <si>
    <t>杉並区荻窪５－７－２０</t>
  </si>
  <si>
    <t>東京都立西高等学校</t>
  </si>
  <si>
    <t>杉並区宮前４－２１－３２</t>
  </si>
  <si>
    <t>東京都立豊多摩高等学校</t>
  </si>
  <si>
    <t>杉並区成田西２－６－１８</t>
  </si>
  <si>
    <t>東京都立杉並高等学校</t>
  </si>
  <si>
    <t>杉並区成田西４－１５－１５</t>
  </si>
  <si>
    <t>東京都立石神井高等学校</t>
  </si>
  <si>
    <t>練馬区関町北４－３２－４８</t>
  </si>
  <si>
    <t>東京都立井草高等学校</t>
  </si>
  <si>
    <t>練馬区上石神井２－２－４３</t>
  </si>
  <si>
    <t>東京都立大泉高等学校</t>
  </si>
  <si>
    <t>東京都立練馬高等学校</t>
  </si>
  <si>
    <t>練馬区春日町４－２８－２５</t>
  </si>
  <si>
    <t>東京都立光丘高等学校</t>
  </si>
  <si>
    <t>練馬区旭町２－１－３５</t>
  </si>
  <si>
    <t>東京都立田柄高等学校</t>
  </si>
  <si>
    <t>練馬区光が丘２－３－１</t>
  </si>
  <si>
    <t>東京都立杉並総合高等学校</t>
  </si>
  <si>
    <t>杉並区下高井戸５－１７－１</t>
  </si>
  <si>
    <t>東京都立稔ヶ丘高等学校</t>
  </si>
  <si>
    <t>中野区上鷺宮５－１１－１</t>
  </si>
  <si>
    <t>東京都立大泉桜高等学校</t>
  </si>
  <si>
    <t>練馬区大泉町３－５－７</t>
  </si>
  <si>
    <t>東京都立第四商業高等学校</t>
  </si>
  <si>
    <t>練馬区貫井３－４５－１９</t>
  </si>
  <si>
    <t>東京都立中野工業高等学校</t>
  </si>
  <si>
    <t>中野区野方３－５－５</t>
  </si>
  <si>
    <t>東京都立杉並工業高等学校</t>
  </si>
  <si>
    <t>杉並区上井草４－１３－３１</t>
  </si>
  <si>
    <t>東京都立練馬工業高等学校</t>
  </si>
  <si>
    <t>練馬区早宮２－９－１８</t>
  </si>
  <si>
    <t>東京都立農芸高等学校</t>
  </si>
  <si>
    <t>杉並区今川３－２５－１</t>
  </si>
  <si>
    <t>東京都立竹早高等学校</t>
  </si>
  <si>
    <t>東京都立向丘高等学校</t>
  </si>
  <si>
    <t>文京区向丘１－１１－１８</t>
  </si>
  <si>
    <t>東京都立豊島高等学校</t>
  </si>
  <si>
    <t>豊島区千早４－９－２１</t>
  </si>
  <si>
    <t>東京都立文京高等学校</t>
  </si>
  <si>
    <t>豊島区西巣鴨１－１－５</t>
  </si>
  <si>
    <t>東京都立北園高等学校</t>
  </si>
  <si>
    <t>板橋区板橋４－１４－１</t>
  </si>
  <si>
    <t>東京都立板橋高等学校</t>
  </si>
  <si>
    <t>板橋区大谷口１－５４－１</t>
  </si>
  <si>
    <t>東京都立大山高等学校</t>
  </si>
  <si>
    <t>板橋区小茂根５－１８－１</t>
  </si>
  <si>
    <t>東京都立高島高等学校</t>
  </si>
  <si>
    <t>板橋区高島平３－７－１</t>
  </si>
  <si>
    <t>東京都立桐ヶ丘高等学校</t>
  </si>
  <si>
    <t>北区赤羽北３－５－２２</t>
  </si>
  <si>
    <t>東京都立飛鳥高等学校</t>
  </si>
  <si>
    <t>北区王子６－８－８</t>
  </si>
  <si>
    <t>東京都立板橋有徳高等学校</t>
  </si>
  <si>
    <t>板橋区徳丸２－１７－１</t>
  </si>
  <si>
    <t>東京都立千早高等学校</t>
  </si>
  <si>
    <t>豊島区千早３－４６－２１</t>
  </si>
  <si>
    <t>東京都立工芸高等学校</t>
  </si>
  <si>
    <t>文京区本郷１－３－９</t>
  </si>
  <si>
    <t>東京都立北豊島工業高等学校</t>
  </si>
  <si>
    <t>板橋区富士見町２８－１</t>
  </si>
  <si>
    <t>東京都立王子総合高等学校</t>
  </si>
  <si>
    <t>北区滝野川３－５４－７</t>
  </si>
  <si>
    <t>東京都立赤羽北桜高等学校</t>
  </si>
  <si>
    <t>北区西が丘３－１４－２０</t>
  </si>
  <si>
    <t>東京都立白鴎高等学校</t>
  </si>
  <si>
    <t>台東区元浅草１－６－２２</t>
  </si>
  <si>
    <t>東京都立忍岡高等学校</t>
  </si>
  <si>
    <t>台東区浅草橋５－１－２４</t>
  </si>
  <si>
    <t>東京都立上野高等学校</t>
  </si>
  <si>
    <t>台東区上野公園１０－１４</t>
  </si>
  <si>
    <t>東京都立竹台高等学校</t>
  </si>
  <si>
    <t>荒川区東日暮里５－１４－１</t>
  </si>
  <si>
    <t>東京都立足立高等学校</t>
  </si>
  <si>
    <t>足立区中央本町１－３－９</t>
  </si>
  <si>
    <t>東京都立江北高等学校</t>
  </si>
  <si>
    <t>足立区西綾瀬４－１４－３０</t>
  </si>
  <si>
    <t>東京都立淵江高等学校</t>
  </si>
  <si>
    <t>足立区東保木間２－１０－１</t>
  </si>
  <si>
    <t>東京都立足立西高等学校</t>
  </si>
  <si>
    <t>足立区江北５－７－１</t>
  </si>
  <si>
    <t>東京都立足立東高等学校</t>
  </si>
  <si>
    <t>足立区大谷田２－３－５</t>
  </si>
  <si>
    <t>東京都立青井高等学校</t>
  </si>
  <si>
    <t>足立区青井１－７－３５</t>
  </si>
  <si>
    <t>東京都立足立新田高等学校</t>
  </si>
  <si>
    <t>足立区新田２－１０－１６</t>
  </si>
  <si>
    <t>東京都立晴海総合高等学校</t>
  </si>
  <si>
    <t>中央区晴海１－２－１</t>
  </si>
  <si>
    <t>東京都立浅草高等学校</t>
  </si>
  <si>
    <t>台東区今戸１－８－１３</t>
  </si>
  <si>
    <t>東京都立荒川商業高等学校</t>
  </si>
  <si>
    <t>足立区小台２－１－３１</t>
  </si>
  <si>
    <t>東京都立蔵前工業高等学校</t>
  </si>
  <si>
    <t>台東区蔵前１－３－５７</t>
  </si>
  <si>
    <t>東京都立荒川工業高等学校</t>
  </si>
  <si>
    <t>荒川区南千住６－４２－１</t>
  </si>
  <si>
    <t>東京都立足立工業高等学校</t>
  </si>
  <si>
    <t>足立区西新井４－３０－１</t>
  </si>
  <si>
    <t>東京都立小台橋高等学校</t>
  </si>
  <si>
    <t>東京都立両国高等学校</t>
  </si>
  <si>
    <t>東京都立墨田川高等学校</t>
  </si>
  <si>
    <t>墨田区東向島３－３４－１４</t>
  </si>
  <si>
    <t>東京都立本所高等学校</t>
  </si>
  <si>
    <t>墨田区向島３－３７－２５</t>
  </si>
  <si>
    <t>東京都立葛飾野高等学校</t>
  </si>
  <si>
    <t>葛飾区亀有１－７－１</t>
  </si>
  <si>
    <t>東京都立南葛飾高等学校</t>
  </si>
  <si>
    <t>葛飾区立石６－４－１</t>
  </si>
  <si>
    <t>東京都立日本橋高等学校</t>
  </si>
  <si>
    <t>墨田区八広１－２８－２１</t>
  </si>
  <si>
    <t>東京都立深川高等学校</t>
  </si>
  <si>
    <t>江東区東陽５－３２－１９</t>
  </si>
  <si>
    <t>東京都立東高等学校</t>
  </si>
  <si>
    <t>江東区東砂７－１９－２４</t>
  </si>
  <si>
    <t>東京都立城東高等学校</t>
  </si>
  <si>
    <t>江東区大島３－２２－１</t>
  </si>
  <si>
    <t>東京都立小松川高等学校</t>
  </si>
  <si>
    <t>江戸川区平井１－２７－１０</t>
  </si>
  <si>
    <t>東京都立江戸川高等学校</t>
  </si>
  <si>
    <t>江戸川区松島２－３８－１</t>
  </si>
  <si>
    <t>東京都立小岩高等学校</t>
  </si>
  <si>
    <t>江戸川区本一色３－１０－１</t>
  </si>
  <si>
    <t>東京都立葛西南高等学校</t>
  </si>
  <si>
    <t>江戸川区南葛西１－１１－１</t>
  </si>
  <si>
    <t>東京都立篠崎高等学校</t>
  </si>
  <si>
    <t>江戸川区東篠崎１－１０－１</t>
  </si>
  <si>
    <t>東京都立紅葉川高等学校</t>
  </si>
  <si>
    <t>江戸川区臨海町２－１－１</t>
  </si>
  <si>
    <t>東京都立大江戸高等学校</t>
  </si>
  <si>
    <t>江東区千石３－２－１１</t>
  </si>
  <si>
    <t>東京都立葛飾総合高等学校</t>
  </si>
  <si>
    <t>葛飾区南水元４－２１－１</t>
  </si>
  <si>
    <t>東京都立葛飾商業高等学校</t>
  </si>
  <si>
    <t>葛飾区新宿３－１４－１</t>
  </si>
  <si>
    <t>東京都立江東商業高等学校</t>
  </si>
  <si>
    <t>江東区亀戸４－５０－１</t>
  </si>
  <si>
    <t>東京都立第三商業高等学校</t>
  </si>
  <si>
    <t>江東区越中島３－３－１</t>
  </si>
  <si>
    <t>東京都立本所工業高等学校</t>
  </si>
  <si>
    <t>東京都立墨田工業高等学校</t>
  </si>
  <si>
    <t>江東区森下５－１－７</t>
  </si>
  <si>
    <t>東京都立葛西工業高等学校</t>
  </si>
  <si>
    <t>江戸川区一之江７－６８－１</t>
  </si>
  <si>
    <t>東京都立科学技術高等学校</t>
  </si>
  <si>
    <t>江東区大島１－２－３１</t>
  </si>
  <si>
    <t>東京都立農産高等学校</t>
  </si>
  <si>
    <t>葛飾区西亀有１－２８－１</t>
  </si>
  <si>
    <t>東京都立橘高等学校</t>
  </si>
  <si>
    <t>墨田区立花４－２９－７</t>
  </si>
  <si>
    <t>東京都立富士森高等学校</t>
  </si>
  <si>
    <t>八王子市長房町４２０－２</t>
  </si>
  <si>
    <t>東京都立片倉高等学校</t>
  </si>
  <si>
    <t>八王子市片倉町１６４３</t>
  </si>
  <si>
    <t>東京都立八王子東高等学校</t>
  </si>
  <si>
    <t>八王子市高倉町６８－１</t>
  </si>
  <si>
    <t>東京都立八王子北高等学校</t>
  </si>
  <si>
    <t>八王子市楢原町６０１</t>
  </si>
  <si>
    <t>東京都立松が谷高等学校</t>
  </si>
  <si>
    <t>八王子市松が谷１７７２</t>
  </si>
  <si>
    <t>東京都立日野高等学校</t>
  </si>
  <si>
    <t>日野市石田１－１９０－１</t>
  </si>
  <si>
    <t>東京都立日野台高等学校</t>
  </si>
  <si>
    <t>日野市大坂上４－１６－１</t>
  </si>
  <si>
    <t>東京都立南平高等学校</t>
  </si>
  <si>
    <t>日野市南平８－２－３</t>
  </si>
  <si>
    <t>東京都立町田高等学校</t>
  </si>
  <si>
    <t>町田市中町４－２５－３</t>
  </si>
  <si>
    <t>東京都立野津田高等学校</t>
  </si>
  <si>
    <t>町田市野津田町２００１</t>
  </si>
  <si>
    <t>東京都立成瀬高等学校</t>
  </si>
  <si>
    <t>町田市成瀬７－４－１</t>
  </si>
  <si>
    <t>東京都立小川高等学校</t>
  </si>
  <si>
    <t>町田市小川２－１００２－１</t>
  </si>
  <si>
    <t>東京都立山崎高等学校</t>
  </si>
  <si>
    <t>町田市山崎町１４５３－１</t>
  </si>
  <si>
    <t>東京都立町田総合高等学校</t>
  </si>
  <si>
    <t>町田市木曽町字１８－２２７６</t>
  </si>
  <si>
    <t>東京都立翔陽高等学校</t>
  </si>
  <si>
    <t>八王子市館町１０９７－１３６</t>
  </si>
  <si>
    <t>東京都立八王子拓真高等学校</t>
  </si>
  <si>
    <t>八王子市台町３－２５－１</t>
  </si>
  <si>
    <t>東京都立町田工業高等学校</t>
  </si>
  <si>
    <t>町田市忠生１－２０－２</t>
  </si>
  <si>
    <t>東京都立八王子桑志高等学校</t>
  </si>
  <si>
    <t>八王子市千人町４－８－１</t>
  </si>
  <si>
    <t>東京都立立川高等学校</t>
  </si>
  <si>
    <t>立川市錦町２－１３－５</t>
  </si>
  <si>
    <t>東京都立砂川高等学校</t>
  </si>
  <si>
    <t>立川市泉町９３５番地４</t>
  </si>
  <si>
    <t>東京都立昭和高等学校</t>
  </si>
  <si>
    <t>昭島市東町２－３－２１</t>
  </si>
  <si>
    <t>東京都立拝島高等学校</t>
  </si>
  <si>
    <t>昭島市拝島町４－１３－１</t>
  </si>
  <si>
    <t>東京都立東大和高等学校</t>
  </si>
  <si>
    <t>東大和市中央３－９４５</t>
  </si>
  <si>
    <t>東京都立武蔵村山高等学校</t>
  </si>
  <si>
    <t>武蔵村山市中原１－７－１</t>
  </si>
  <si>
    <t>東京都立東大和南高等学校</t>
  </si>
  <si>
    <t>東大和市桜ヶ丘３－４４－８</t>
  </si>
  <si>
    <t>東京都立多摩高等学校</t>
  </si>
  <si>
    <t>青梅市裏宿町５８０</t>
  </si>
  <si>
    <t>東京都立福生高等学校</t>
  </si>
  <si>
    <t>福生市北田園２－１１－３</t>
  </si>
  <si>
    <t>東京都立秋留台高等学校</t>
  </si>
  <si>
    <t>あきる野市平沢１５３－４</t>
  </si>
  <si>
    <t>東京都立羽村高等学校</t>
  </si>
  <si>
    <t>羽村市羽４１５２－１</t>
  </si>
  <si>
    <t>東京都立五日市高等学校</t>
  </si>
  <si>
    <t>あきる野市五日市８９４</t>
  </si>
  <si>
    <t>東京都立青梅総合高等学校</t>
  </si>
  <si>
    <t>青梅市勝沼１－６０－１</t>
  </si>
  <si>
    <t>東京都立上水高等学校</t>
  </si>
  <si>
    <t>武蔵村山市大南４－６２－１</t>
  </si>
  <si>
    <t>東京都立多摩工業高等学校</t>
  </si>
  <si>
    <t>福生市熊川２１５</t>
  </si>
  <si>
    <t>東京都立瑞穂農芸高等学校</t>
  </si>
  <si>
    <t>西多摩郡瑞穂町石畑２０２７</t>
  </si>
  <si>
    <t>東京都立武蔵高等学校</t>
  </si>
  <si>
    <t>東京都立武蔵野北高等学校</t>
  </si>
  <si>
    <t>武蔵野市八幡町２－３－１０</t>
  </si>
  <si>
    <t>東京都立小金井北高等学校</t>
  </si>
  <si>
    <t>小金井市緑町４－１－１</t>
  </si>
  <si>
    <t>東京都立保谷高等学校</t>
  </si>
  <si>
    <t>西東京市住吉町５－８－２３</t>
  </si>
  <si>
    <t>東京都立久留米西高等学校</t>
  </si>
  <si>
    <t>東久留米市野火止２－１－４４</t>
  </si>
  <si>
    <t>東京都立田無高等学校</t>
  </si>
  <si>
    <t>西東京市向台町５－４－３４</t>
  </si>
  <si>
    <t>東京都立小平高等学校</t>
  </si>
  <si>
    <t>小平市仲町１１２</t>
  </si>
  <si>
    <t>東京都立小平西高等学校</t>
  </si>
  <si>
    <t>小平市小川町１－５０２－９５</t>
  </si>
  <si>
    <t>東京都立東村山高等学校</t>
  </si>
  <si>
    <t>東村山市恩多町４－２６－１</t>
  </si>
  <si>
    <t>東京都立国分寺高等学校</t>
  </si>
  <si>
    <t>国分寺市新町３－２－５</t>
  </si>
  <si>
    <t>東京都立清瀬高等学校</t>
  </si>
  <si>
    <t>清瀬市松山３－１－５６</t>
  </si>
  <si>
    <t>東京都立小平南高等学校</t>
  </si>
  <si>
    <t>小平市上水本町６－２１－１</t>
  </si>
  <si>
    <t>東京都立東村山西高等学校</t>
  </si>
  <si>
    <t>東村山市富士見町５－４－４１</t>
  </si>
  <si>
    <t>東京都立東久留米総合高等学校</t>
  </si>
  <si>
    <t>東久留米市幸町５－８－４６</t>
  </si>
  <si>
    <t>東京都立小金井工業高等学校</t>
  </si>
  <si>
    <t>小金井市本町６－８－９</t>
  </si>
  <si>
    <t>東京都立田無工業高等学校</t>
  </si>
  <si>
    <t>西東京市向台町１－９－１</t>
  </si>
  <si>
    <t>東京都立多摩科学技術高等学校</t>
  </si>
  <si>
    <t>東京都立神代高等学校</t>
  </si>
  <si>
    <t>調布市若葉町１－４６－１</t>
  </si>
  <si>
    <t>東京都立調布北高等学校</t>
  </si>
  <si>
    <t>調布市深大寺北町５－３９－１</t>
  </si>
  <si>
    <t>東京都立調布南高等学校</t>
  </si>
  <si>
    <t>調布市多摩川６－２－１</t>
  </si>
  <si>
    <t>東京都立狛江高等学校</t>
  </si>
  <si>
    <t>狛江市元和泉３－９－１</t>
  </si>
  <si>
    <t>東京都立府中高等学校</t>
  </si>
  <si>
    <t>府中市栄町３－３－１</t>
  </si>
  <si>
    <t>東京都立府中東高等学校</t>
  </si>
  <si>
    <t>府中市押立町４－２１</t>
  </si>
  <si>
    <t>東京都立府中西高等学校</t>
  </si>
  <si>
    <t>府中市日新町４－６－７</t>
  </si>
  <si>
    <t>東京都立国立高等学校</t>
  </si>
  <si>
    <t>国立市東４－２５－１</t>
  </si>
  <si>
    <t>東京都立永山高等学校</t>
  </si>
  <si>
    <t>多摩市永山５－２２</t>
  </si>
  <si>
    <t>東京都立若葉総合高等学校</t>
  </si>
  <si>
    <t>稲城市坂浜１４３４－３</t>
  </si>
  <si>
    <t>東京都立第五商業高等学校</t>
  </si>
  <si>
    <t>国立市中３－４－１</t>
  </si>
  <si>
    <t>東京都立府中工業高等学校</t>
  </si>
  <si>
    <t>府中市若松町２－１９－１</t>
  </si>
  <si>
    <t>東京都立農業高等学校</t>
  </si>
  <si>
    <t>府中市寿町１－１０－２</t>
  </si>
  <si>
    <t>東京都立大島高等学校</t>
  </si>
  <si>
    <t>大島町元町字八重の水１２７</t>
  </si>
  <si>
    <t>東京都立新島高等学校</t>
  </si>
  <si>
    <t>新島村本村４－１０－１</t>
  </si>
  <si>
    <t>東京都立神津高等学校</t>
  </si>
  <si>
    <t>神津島村１６２０</t>
  </si>
  <si>
    <t>東京都立大島海洋国際高等学校</t>
  </si>
  <si>
    <t>大島町差木地字下原</t>
  </si>
  <si>
    <t>東京都立三宅高等学校</t>
  </si>
  <si>
    <t>三宅島三宅村坪田４５８６</t>
  </si>
  <si>
    <t>東京都立八丈高等学校</t>
  </si>
  <si>
    <t>八丈町大賀郷３０２０</t>
  </si>
  <si>
    <t>東京都立小笠原高等学校</t>
  </si>
  <si>
    <t>小笠原村父島字清瀬</t>
  </si>
  <si>
    <t>大妻高等学校</t>
  </si>
  <si>
    <t>神田女学園高等学校</t>
  </si>
  <si>
    <t>暁星高等学校</t>
  </si>
  <si>
    <t>共立女子高等学校</t>
  </si>
  <si>
    <t>錦城学園高等学校</t>
  </si>
  <si>
    <t>千代田区神田錦町３－１</t>
  </si>
  <si>
    <t>麹町学園女子高等学校</t>
  </si>
  <si>
    <t>正則学園高等学校</t>
  </si>
  <si>
    <t>武蔵野大学附属千代田高等学院</t>
  </si>
  <si>
    <t>東京家政学院高等学校</t>
  </si>
  <si>
    <t>東洋高等学校</t>
  </si>
  <si>
    <t>千代田区神田三崎町１－４－１６</t>
  </si>
  <si>
    <t>二松學舎大学附属高等学校</t>
  </si>
  <si>
    <t>千代田区九段南２－１－３２</t>
  </si>
  <si>
    <t>雙葉高等学校</t>
  </si>
  <si>
    <t>三輪田学園高等学校</t>
  </si>
  <si>
    <t>和洋九段女子高等学校</t>
  </si>
  <si>
    <t>女子学院高等学校</t>
  </si>
  <si>
    <t>白百合学園高等学校</t>
  </si>
  <si>
    <t>大原学園高等学校</t>
  </si>
  <si>
    <t>千代田区神田神保町２－４２</t>
  </si>
  <si>
    <t>開智日本橋学園高等学校</t>
  </si>
  <si>
    <t>麻布高等学校</t>
  </si>
  <si>
    <t>慶應義塾女子高等学校</t>
  </si>
  <si>
    <t>港区三田２－１７－２３</t>
  </si>
  <si>
    <t>芝高等学校</t>
  </si>
  <si>
    <t>広尾学園高等学校</t>
  </si>
  <si>
    <t>頌栄女子学院高等学校</t>
  </si>
  <si>
    <t>正則高等学校</t>
  </si>
  <si>
    <t>港区芝公園３－１－３６</t>
  </si>
  <si>
    <t>聖心女子学院高等科</t>
  </si>
  <si>
    <t>高輪高等学校</t>
  </si>
  <si>
    <t>東海大学付属高輪台高等学校</t>
  </si>
  <si>
    <t>東京女子学園高等学校</t>
  </si>
  <si>
    <t>普連土学園高等学校</t>
  </si>
  <si>
    <t>明治学院高等学校</t>
  </si>
  <si>
    <t>港区白金台１－２－３７</t>
  </si>
  <si>
    <t>山脇学園高等学校</t>
  </si>
  <si>
    <t>東洋英和女学院高等部</t>
  </si>
  <si>
    <t>海城高等学校</t>
  </si>
  <si>
    <t>学習院女子高等科</t>
  </si>
  <si>
    <t>成女高等学校</t>
  </si>
  <si>
    <t>成城高等学校</t>
  </si>
  <si>
    <t>保善高等学校</t>
  </si>
  <si>
    <t>新宿区大久保３－６－２</t>
  </si>
  <si>
    <t>目白研心高等学校</t>
  </si>
  <si>
    <t>早稲田高等学校</t>
  </si>
  <si>
    <t>中央大学高等学校</t>
  </si>
  <si>
    <t>文京区春日１－１３－２７</t>
  </si>
  <si>
    <t>跡見学園高等学校</t>
  </si>
  <si>
    <t>郁文館高等学校</t>
  </si>
  <si>
    <t>郁文館グローバル高等学校</t>
  </si>
  <si>
    <t>桜蔭高等学校</t>
  </si>
  <si>
    <t>京華高等学校</t>
  </si>
  <si>
    <t>京華女子高等学校</t>
  </si>
  <si>
    <t>京華商業高等学校</t>
  </si>
  <si>
    <t>東洋大学京北高等学校</t>
  </si>
  <si>
    <t>京北学園白山高等学校</t>
  </si>
  <si>
    <t>駒込高等学校</t>
  </si>
  <si>
    <t>淑徳ＳＣ高等部</t>
  </si>
  <si>
    <t>昭和第一高等学校</t>
  </si>
  <si>
    <t>文京区本郷１－２－１５</t>
  </si>
  <si>
    <t>貞静学園高等学校</t>
  </si>
  <si>
    <t>東邦音楽大学附属東邦高等学校</t>
  </si>
  <si>
    <t>東洋女子高等学校</t>
  </si>
  <si>
    <t>文京区千石３－２９－８</t>
  </si>
  <si>
    <t>獨協高等学校</t>
  </si>
  <si>
    <t>日本大学豊山高等学校</t>
  </si>
  <si>
    <t>文京学院大学女子高等学校</t>
  </si>
  <si>
    <t>広尾学園小石川高等学校</t>
  </si>
  <si>
    <t>岩倉高等学校</t>
  </si>
  <si>
    <t>台東区上野７－８－８</t>
  </si>
  <si>
    <t>上野学園高等学校</t>
  </si>
  <si>
    <t>日本大学第一高等学校</t>
  </si>
  <si>
    <t>安田学園高等学校</t>
  </si>
  <si>
    <t>立志舎高等学校</t>
  </si>
  <si>
    <t>墨田区太平２－９－６</t>
  </si>
  <si>
    <t>かえつ有明高等学校</t>
  </si>
  <si>
    <t>中央学院大学中央高等学校</t>
  </si>
  <si>
    <t>江東区亀戸７－６５－１２</t>
  </si>
  <si>
    <t>中村高等学校</t>
  </si>
  <si>
    <t>芝浦工業大学附属高等学校</t>
  </si>
  <si>
    <t>品川翔英高等学校</t>
  </si>
  <si>
    <t>攻玉社高等学校</t>
  </si>
  <si>
    <t>品川女子学院高等部</t>
  </si>
  <si>
    <t>青稜高等学校</t>
  </si>
  <si>
    <t>香蘭女学校高等科</t>
  </si>
  <si>
    <t>朋優学院高等学校</t>
  </si>
  <si>
    <t>品川区西大井６－１－２３</t>
  </si>
  <si>
    <t>日本音楽高等学校</t>
  </si>
  <si>
    <t>品川エトワール女子高等学校</t>
  </si>
  <si>
    <t>文教大学付属高等学校</t>
  </si>
  <si>
    <t>自由ヶ丘学園高等学校</t>
  </si>
  <si>
    <t>目黒区自由が丘２－２１－１</t>
  </si>
  <si>
    <t>日本工業大学駒場高等学校</t>
  </si>
  <si>
    <t>トキワ松学園高等学校</t>
  </si>
  <si>
    <t>目黒日本大学高等学校</t>
  </si>
  <si>
    <t>目黒学院高等学校</t>
  </si>
  <si>
    <t>多摩大学目黒高等学校</t>
  </si>
  <si>
    <t>八雲学園高等学校</t>
  </si>
  <si>
    <t>立正大学付属立正高等学校</t>
  </si>
  <si>
    <t>大森学園高等学校</t>
  </si>
  <si>
    <t>大田区大森西３－２－１２</t>
  </si>
  <si>
    <t>蒲田女子高等学校</t>
  </si>
  <si>
    <t>東京高等学校</t>
  </si>
  <si>
    <t>大田区鵜の木２－３９－１</t>
  </si>
  <si>
    <t>東京実業高等学校</t>
  </si>
  <si>
    <t>大田区西蒲田８－１８－１</t>
  </si>
  <si>
    <t>日本体育大学荏原高等学校</t>
  </si>
  <si>
    <t>大田区池上８－２６－１</t>
  </si>
  <si>
    <t>三田国際学園高等学校</t>
  </si>
  <si>
    <t>駒場東邦高等学校</t>
  </si>
  <si>
    <t>鴎友学園女子高等学校</t>
  </si>
  <si>
    <t>国本女子高等学校</t>
  </si>
  <si>
    <t>恵泉女学園高等学校</t>
  </si>
  <si>
    <t>佼成学園女子高等学校</t>
  </si>
  <si>
    <t>国士舘高等学校</t>
  </si>
  <si>
    <t>駒澤大学高等学校</t>
  </si>
  <si>
    <t>世田谷区上用賀１－１７－１２</t>
  </si>
  <si>
    <t>駒場学園高等学校</t>
  </si>
  <si>
    <t>世田谷区代沢１－２３－８</t>
  </si>
  <si>
    <t>松蔭大学附属松蔭高等学校</t>
  </si>
  <si>
    <t>昭和女子大学附属昭和高等学校</t>
  </si>
  <si>
    <t>成城学園高等学校</t>
  </si>
  <si>
    <t>下北沢成徳高等学校</t>
  </si>
  <si>
    <t>世田谷学園高等学校</t>
  </si>
  <si>
    <t>聖ドミニコ学園高等学校</t>
  </si>
  <si>
    <t>大東学園高等学校</t>
  </si>
  <si>
    <t>世田谷区船橋７－２２－１</t>
  </si>
  <si>
    <t>玉川聖学院高等部</t>
  </si>
  <si>
    <t>田園調布学園高等部</t>
  </si>
  <si>
    <t>田園調布雙葉高等学校</t>
  </si>
  <si>
    <t>東京農業大学第一高等学校</t>
  </si>
  <si>
    <t>東京都市大学等々力高等学校</t>
  </si>
  <si>
    <t>日本女子体育大学附属二階堂高等学校</t>
  </si>
  <si>
    <t>日本学園高等学校</t>
  </si>
  <si>
    <t>日本大学櫻丘高等学校</t>
  </si>
  <si>
    <t>世田谷区桜上水３－２４－２２</t>
  </si>
  <si>
    <t>東京都市大学付属高等学校</t>
  </si>
  <si>
    <t>目黒星美学園高等学校</t>
  </si>
  <si>
    <t>科学技術学園高等学校</t>
  </si>
  <si>
    <t>世田谷区成城１－１１－１</t>
  </si>
  <si>
    <t>青山学院高等部</t>
  </si>
  <si>
    <t>関東国際高等学校</t>
  </si>
  <si>
    <t>渋谷区本町３－２－２</t>
  </si>
  <si>
    <t>國學院高等学校</t>
  </si>
  <si>
    <t>渋谷区神宮前２－２－３</t>
  </si>
  <si>
    <t>実践女子学園高等学校</t>
  </si>
  <si>
    <t>渋谷教育学園渋谷高等学校</t>
  </si>
  <si>
    <t>東京女学館高等学校</t>
  </si>
  <si>
    <t>富士見丘高等学校</t>
  </si>
  <si>
    <t>東海大学付属望星高等学校</t>
  </si>
  <si>
    <t>渋谷区富ヶ谷２－１０－７</t>
  </si>
  <si>
    <t>実践学園高等学校</t>
  </si>
  <si>
    <t>東亜学園高等学校</t>
  </si>
  <si>
    <t>中野区上高田５－４４－３</t>
  </si>
  <si>
    <t>新渡戸文化高等学校</t>
  </si>
  <si>
    <t>大妻中野高等学校</t>
  </si>
  <si>
    <t>宝仙学園高等学校</t>
  </si>
  <si>
    <t>堀越高等学校</t>
  </si>
  <si>
    <t>中野区中央２－５６－２</t>
  </si>
  <si>
    <t>明治大学付属中野高等学校</t>
  </si>
  <si>
    <t>光塩女子学院高等科</t>
  </si>
  <si>
    <t>佼成学園高等学校</t>
  </si>
  <si>
    <t>國學院大學久我山高等学校</t>
  </si>
  <si>
    <t>文化学園大学杉並高等学校</t>
  </si>
  <si>
    <t>女子美術大学付属高等学校</t>
  </si>
  <si>
    <t>専修大学附属高等学校</t>
  </si>
  <si>
    <t>杉並区和泉４－４－１</t>
  </si>
  <si>
    <t>中央大学杉並高等学校</t>
  </si>
  <si>
    <t>杉並区今川２－７－１</t>
  </si>
  <si>
    <t>東京立正高等学校</t>
  </si>
  <si>
    <t>日本大学第二高等学校</t>
  </si>
  <si>
    <t>日本大学鶴ヶ丘高等学校</t>
  </si>
  <si>
    <t>杉並区和泉２－２６－１２</t>
  </si>
  <si>
    <t>立教女学院高等学校</t>
  </si>
  <si>
    <t>学習院高等科</t>
  </si>
  <si>
    <t>川村高等学校</t>
  </si>
  <si>
    <t>十文字高等学校</t>
  </si>
  <si>
    <t>城西大学附属城西高等学校</t>
  </si>
  <si>
    <t>昭和鉄道高等学校</t>
  </si>
  <si>
    <t>豊島区池袋本町２－１０－１</t>
  </si>
  <si>
    <t>巣鴨高等学校</t>
  </si>
  <si>
    <t>巣鴨商業高等学校</t>
  </si>
  <si>
    <t>淑徳巣鴨高等学校</t>
  </si>
  <si>
    <t>東京音楽大学付属高等学校</t>
  </si>
  <si>
    <t>豊島区南池袋三丁目４番５号</t>
  </si>
  <si>
    <t>豊島学院高等学校</t>
  </si>
  <si>
    <t>豊島岡女子学園高等学校</t>
  </si>
  <si>
    <t>豊南高等学校</t>
  </si>
  <si>
    <t>本郷高等学校</t>
  </si>
  <si>
    <t>立教池袋高等学校</t>
  </si>
  <si>
    <t>安部学院高等学校</t>
  </si>
  <si>
    <t>桜丘高等学校</t>
  </si>
  <si>
    <t>順天高等学校</t>
  </si>
  <si>
    <t>女子聖学院高等学校</t>
  </si>
  <si>
    <t>駿台学園高等学校</t>
  </si>
  <si>
    <t>聖学院高等学校</t>
  </si>
  <si>
    <t>サレジアン国際学園高等学校</t>
  </si>
  <si>
    <t>成立学園高等学校</t>
  </si>
  <si>
    <t>瀧野川女子学園高等学校</t>
  </si>
  <si>
    <t>東京成徳大学高等学校</t>
  </si>
  <si>
    <t>武蔵野高等学校</t>
  </si>
  <si>
    <t>開成高等学校</t>
  </si>
  <si>
    <t>荒川区西日暮里４－２－４</t>
  </si>
  <si>
    <t>北豊島高等学校</t>
  </si>
  <si>
    <t>淑徳高等学校</t>
  </si>
  <si>
    <t>城北高等学校</t>
  </si>
  <si>
    <t>大東文化大学第一高等学校</t>
  </si>
  <si>
    <t>板橋区高島平１－９－１</t>
  </si>
  <si>
    <t>帝京高等学校</t>
  </si>
  <si>
    <t>東京家政大学附属女子高等学校</t>
  </si>
  <si>
    <t>日本大学豊山女子高等学校</t>
  </si>
  <si>
    <t>国華高等学校</t>
  </si>
  <si>
    <t>東京女子学院高等学校</t>
  </si>
  <si>
    <t>富士見高等学校</t>
  </si>
  <si>
    <t>武蔵高等学校</t>
  </si>
  <si>
    <t>早稲田大学高等学院</t>
  </si>
  <si>
    <t>足立学園高等学校</t>
  </si>
  <si>
    <t>潤徳女子高等学校</t>
  </si>
  <si>
    <t>足立区千住２－１１</t>
  </si>
  <si>
    <t>共栄学園高等学校</t>
  </si>
  <si>
    <t>修徳高等学校</t>
  </si>
  <si>
    <t>愛国高等学校</t>
  </si>
  <si>
    <t>江戸川女子高等学校</t>
  </si>
  <si>
    <t>関東第一高等学校</t>
  </si>
  <si>
    <t>江戸川区松島２－１０－１１</t>
  </si>
  <si>
    <t>聖パウロ学園高等学校</t>
  </si>
  <si>
    <t>八王子市下恩方町２７２７</t>
  </si>
  <si>
    <t>帝京八王子高等学校</t>
  </si>
  <si>
    <t>帝京大学高等学校</t>
  </si>
  <si>
    <t>工学院大学附属高等学校</t>
  </si>
  <si>
    <t>東京純心女子高等学校</t>
  </si>
  <si>
    <t>八王子学園八王子高等学校</t>
  </si>
  <si>
    <t>八王子実践高等学校</t>
  </si>
  <si>
    <t>共立女子第二高等学校</t>
  </si>
  <si>
    <t>明治大学付属中野八王子高等学校</t>
  </si>
  <si>
    <t>穎明館高等学校</t>
  </si>
  <si>
    <t>昭和第一学園高等学校</t>
  </si>
  <si>
    <t>立川市栄町２－４５－８</t>
  </si>
  <si>
    <t>立川女子高等学校</t>
  </si>
  <si>
    <t>聖徳学園高等学校</t>
  </si>
  <si>
    <t>吉祥女子高等学校</t>
  </si>
  <si>
    <t>成蹊高等学校</t>
  </si>
  <si>
    <t>藤村女子高等学校</t>
  </si>
  <si>
    <t>法政大学高等学校</t>
  </si>
  <si>
    <t>大成高等学校</t>
  </si>
  <si>
    <t>三鷹市上連雀６－７－５</t>
  </si>
  <si>
    <t>明星学園高等学校</t>
  </si>
  <si>
    <t>三鷹市牟礼４－１５－２２</t>
  </si>
  <si>
    <t>明星高等学校</t>
  </si>
  <si>
    <t>啓明学園高等学校</t>
  </si>
  <si>
    <t>明治大学付属明治高等学校</t>
  </si>
  <si>
    <t>ドルトン東京学園高等部</t>
  </si>
  <si>
    <t>晃華学園高等学校</t>
  </si>
  <si>
    <t>桐朋女子高等学校</t>
  </si>
  <si>
    <t>日本大学第三高等学校</t>
  </si>
  <si>
    <t>和光高等学校</t>
  </si>
  <si>
    <t>桜美林高等学校</t>
  </si>
  <si>
    <t>玉川学園高等部</t>
  </si>
  <si>
    <t>鶴川高等学校</t>
  </si>
  <si>
    <t>町田市三輪町１２２</t>
  </si>
  <si>
    <t>東京電機大学高等学校</t>
  </si>
  <si>
    <t>中央大学附属高等学校</t>
  </si>
  <si>
    <t>国際基督教大学高等学校</t>
  </si>
  <si>
    <t>小金井市東町１－１－１</t>
  </si>
  <si>
    <t>錦城高等学校</t>
  </si>
  <si>
    <t>小平市大沼町５－３－７</t>
  </si>
  <si>
    <t>白梅学園高等学校</t>
  </si>
  <si>
    <t>創価高等学校</t>
  </si>
  <si>
    <t>小平市たかの台２－１</t>
  </si>
  <si>
    <t>日本体育大学桜華高等学校</t>
  </si>
  <si>
    <t>明治学院東村山高等学校</t>
  </si>
  <si>
    <t>明法高等学校</t>
  </si>
  <si>
    <t>早稲田大学系属早稲田実業学校高等部</t>
  </si>
  <si>
    <t>国立音楽大学附属高等学校</t>
  </si>
  <si>
    <t>桐朋高等学校</t>
  </si>
  <si>
    <t>ＮＨＫ学園高等学校</t>
  </si>
  <si>
    <t>国立市富士見台２－３６－２</t>
  </si>
  <si>
    <t>東星学園高等学校</t>
  </si>
  <si>
    <t>自由学園高等科</t>
  </si>
  <si>
    <t>拓殖大学第一高等学校</t>
  </si>
  <si>
    <t>武蔵村山市大南４－６４－５</t>
  </si>
  <si>
    <t>大妻多摩高等学校</t>
  </si>
  <si>
    <t>多摩大学附属聖ヶ丘高等学校</t>
  </si>
  <si>
    <t>駒沢学園女子高等学校</t>
  </si>
  <si>
    <t>東海大学菅生高等学校</t>
  </si>
  <si>
    <t>あきる野市菅生１８１７</t>
  </si>
  <si>
    <t>文華女子高等学校</t>
  </si>
  <si>
    <t>武蔵野大学高等学校</t>
  </si>
  <si>
    <t>東京大学教育学部附属中等教育学校</t>
  </si>
  <si>
    <t>中野区南台１－１５－１</t>
  </si>
  <si>
    <t>東京学芸大学附属国際中等教育学校</t>
  </si>
  <si>
    <t>千代田区立九段中等教育学校</t>
  </si>
  <si>
    <t>千代田区九段北２－２－１</t>
  </si>
  <si>
    <t>東京都立桜修館中等教育学校</t>
  </si>
  <si>
    <t>目黒区八雲１－１－２</t>
  </si>
  <si>
    <t>東京都立小石川中等教育学校</t>
  </si>
  <si>
    <t>文京区本駒込２－２９－２９</t>
  </si>
  <si>
    <t>東京都立立川国際中等教育学校</t>
  </si>
  <si>
    <t>立川市曙町３－２９－３７</t>
  </si>
  <si>
    <t>東京都立南多摩中等教育学校</t>
  </si>
  <si>
    <t>八王子市明神町４－２０－１</t>
  </si>
  <si>
    <t>東京都立三鷹中等教育学校</t>
  </si>
  <si>
    <t>三鷹市新川６－２１－２１</t>
  </si>
  <si>
    <t>筑波大学附属視覚特別支援学校</t>
  </si>
  <si>
    <t>文京区目白台３－２７－６</t>
  </si>
  <si>
    <t>東京学芸大学附属特別支援学校</t>
  </si>
  <si>
    <t>東久留米市氷川台１－６－１</t>
  </si>
  <si>
    <t>筑波大学附属桐が丘特別支援学校</t>
  </si>
  <si>
    <t>板橋区小茂根２－１－１２</t>
  </si>
  <si>
    <t>筑波大学附属大塚特別支援学校</t>
  </si>
  <si>
    <t>文京区春日１－５－５</t>
  </si>
  <si>
    <t>新宿区立新宿養護学校</t>
  </si>
  <si>
    <t>新宿区西新宿４－２０－１１</t>
  </si>
  <si>
    <t>大田区立館山さざなみ学校</t>
  </si>
  <si>
    <t>館山市洲宮７６８－１１７</t>
  </si>
  <si>
    <t>杉並区立済美養護学校</t>
  </si>
  <si>
    <t>杉並区堀ノ内１－１９－２５</t>
  </si>
  <si>
    <t>板橋区立天津わかしお学校</t>
  </si>
  <si>
    <t>鴨川市天津１９９０</t>
  </si>
  <si>
    <t>葛飾区立保田しおさい学校</t>
  </si>
  <si>
    <t>安房郡鋸南町大六１８０－２</t>
  </si>
  <si>
    <t>東京都立文京盲学校</t>
  </si>
  <si>
    <t>文京区後楽１－７－６</t>
  </si>
  <si>
    <t>東京都立葛飾盲学校</t>
  </si>
  <si>
    <t>葛飾区堀切７－３１－５</t>
  </si>
  <si>
    <t>東京都立八王子盲学校</t>
  </si>
  <si>
    <t>八王子市台町３－１９－２２</t>
  </si>
  <si>
    <t>東京都立大塚ろう学校</t>
  </si>
  <si>
    <t>豊島区巣鴨４－２０－８</t>
  </si>
  <si>
    <t>東京都立立川ろう学校</t>
  </si>
  <si>
    <t>立川市栄町１－１５－７</t>
  </si>
  <si>
    <t>東京都立葛飾ろう学校</t>
  </si>
  <si>
    <t>葛飾区西亀有２－５８－１</t>
  </si>
  <si>
    <t>東京都立中央ろう学校</t>
  </si>
  <si>
    <t>杉並区下高井戸２－２２－１０</t>
  </si>
  <si>
    <t>東京都立立川学園</t>
  </si>
  <si>
    <t>東京都立小平特別支援学校</t>
  </si>
  <si>
    <t>小平市小川西町２－３３－１</t>
  </si>
  <si>
    <t>東京都立北特別支援学校</t>
  </si>
  <si>
    <t>北区十条台１－１－１</t>
  </si>
  <si>
    <t>東京都立城南特別支援学校</t>
  </si>
  <si>
    <t>大田区東六郷２－１８－１９</t>
  </si>
  <si>
    <t>東京都立村山特別支援学校</t>
  </si>
  <si>
    <t>武蔵村山市学園４－８</t>
  </si>
  <si>
    <t>東京都立八王子東特別支援学校</t>
  </si>
  <si>
    <t>八王子市石川町３２４６－１</t>
  </si>
  <si>
    <t>東京都立大泉特別支援学校</t>
  </si>
  <si>
    <t>練馬区大泉学園町９－３－１</t>
  </si>
  <si>
    <t>東京都立多摩桜の丘学園</t>
  </si>
  <si>
    <t>多摩市聖ヶ丘１－１７－１</t>
  </si>
  <si>
    <t>東京都立墨東特別支援学校</t>
  </si>
  <si>
    <t>江東区猿江２－１６－１８</t>
  </si>
  <si>
    <t>東京都立あきる野学園</t>
  </si>
  <si>
    <t>あきる野市上代継１２３－１</t>
  </si>
  <si>
    <t>東京都立府中けやきの森学園</t>
  </si>
  <si>
    <t>府中市朝日町３－１４－１</t>
  </si>
  <si>
    <t>東京都立鹿本学園</t>
  </si>
  <si>
    <t>江戸川区本一色２－２４－１１</t>
  </si>
  <si>
    <t>東京都立光明学園</t>
  </si>
  <si>
    <t>世田谷区松原６－３８－２７</t>
  </si>
  <si>
    <t>東京都立花畑学園</t>
  </si>
  <si>
    <t>足立区南花畑五丁目２４番４９号</t>
  </si>
  <si>
    <t>東京都立青鳥特別支援学校</t>
  </si>
  <si>
    <t>世田谷区池尻１－１－４</t>
  </si>
  <si>
    <t>東京都立王子特別支援学校</t>
  </si>
  <si>
    <t>北区十条台１－８－４１</t>
  </si>
  <si>
    <t>東京都立八王子特別支援学校</t>
  </si>
  <si>
    <t>八王子市台町３－５－１</t>
  </si>
  <si>
    <t>東京都立しいの木特別支援学校</t>
  </si>
  <si>
    <t>市原市椎津２５９０－２</t>
  </si>
  <si>
    <t>東京都立七生特別支援学校</t>
  </si>
  <si>
    <t>日野市程久保８４３</t>
  </si>
  <si>
    <t>東京都立町田の丘学園</t>
  </si>
  <si>
    <t>町田市野津田町２００３－１</t>
  </si>
  <si>
    <t>東京都立高島特別支援学校</t>
  </si>
  <si>
    <t>板橋区高島平３－７－２</t>
  </si>
  <si>
    <t>東京都立矢口特別支援学校</t>
  </si>
  <si>
    <t>大田区矢口１－２６－１０</t>
  </si>
  <si>
    <t>東京都立羽村特別支援学校</t>
  </si>
  <si>
    <t>羽村市五ノ神３１９－１</t>
  </si>
  <si>
    <t>東京都立調布特別支援学校</t>
  </si>
  <si>
    <t>調布市調布ヶ丘１－１－２</t>
  </si>
  <si>
    <t>東京都立小金井特別支援学校</t>
  </si>
  <si>
    <t>小金井市桜町２－１－１４</t>
  </si>
  <si>
    <t>東京都立水元特別支援学校</t>
  </si>
  <si>
    <t>葛飾区西水元５－２－１</t>
  </si>
  <si>
    <t>東京都立墨田特別支援学校</t>
  </si>
  <si>
    <t>墨田区八広５－１０－２</t>
  </si>
  <si>
    <t>東京都立江東特別支援学校</t>
  </si>
  <si>
    <t>江東区東陽４－１１－４５</t>
  </si>
  <si>
    <t>東京都立中野特別支援学校</t>
  </si>
  <si>
    <t>中野区南台３－４６－２０</t>
  </si>
  <si>
    <t>東京都立足立特別支援学校</t>
  </si>
  <si>
    <t>足立区花畑７－２３－１５</t>
  </si>
  <si>
    <t>東京都立清瀬特別支援学校</t>
  </si>
  <si>
    <t>清瀬市松山３－１－９７</t>
  </si>
  <si>
    <t>東京都立葛飾特別支援学校</t>
  </si>
  <si>
    <t>葛飾区金町２－１４－１</t>
  </si>
  <si>
    <t>東京都立港特別支援学校</t>
  </si>
  <si>
    <t>港区港南３－９－４５</t>
  </si>
  <si>
    <t>東京都立石神井特別支援学校</t>
  </si>
  <si>
    <t>練馬区石神井台８－２０－３５</t>
  </si>
  <si>
    <t>東京都立白鷺特別支援学校</t>
  </si>
  <si>
    <t>江戸川区東小松川４－５０－１</t>
  </si>
  <si>
    <t>東京都立板橋特別支援学校</t>
  </si>
  <si>
    <t>板橋区高島平９－２３－２２</t>
  </si>
  <si>
    <t>東京都立田無特別支援学校</t>
  </si>
  <si>
    <t>西東京市南町５－１５－５</t>
  </si>
  <si>
    <t>東京都立永福学園</t>
  </si>
  <si>
    <t>杉並区永福１－７－２８</t>
  </si>
  <si>
    <t>東京都立田園調布特別支援学校</t>
  </si>
  <si>
    <t>大田区田園調布５－４３－６</t>
  </si>
  <si>
    <t>東京都立青峰学園</t>
  </si>
  <si>
    <t>青梅市大門３－１２</t>
  </si>
  <si>
    <t>東京都立南大沢学園</t>
  </si>
  <si>
    <t>八王子市南大沢５－２８</t>
  </si>
  <si>
    <t>東京都立久我山青光学園</t>
  </si>
  <si>
    <t>世田谷区北烏山４－３７－１</t>
  </si>
  <si>
    <t>東京都立品川特別支援学校</t>
  </si>
  <si>
    <t>品川区南品川６－１５－２０</t>
  </si>
  <si>
    <t>東京都立練馬特別支援学校</t>
  </si>
  <si>
    <t>練馬区高松６－１７－１</t>
  </si>
  <si>
    <t>東京都立志村学園</t>
  </si>
  <si>
    <t>板橋区西台１－４１－１０</t>
  </si>
  <si>
    <t>東京都立武蔵台学園</t>
  </si>
  <si>
    <t>府中市武蔵台２－８－２８</t>
  </si>
  <si>
    <t>東京都立青山特別支援学校</t>
  </si>
  <si>
    <t>港区港区南青山２－３３－７７</t>
  </si>
  <si>
    <t>都立水元小合学園</t>
  </si>
  <si>
    <t>葛飾区水元１－２４－１</t>
  </si>
  <si>
    <t>都立城東特別支援学校</t>
  </si>
  <si>
    <t>江東区大島６－７－３</t>
  </si>
  <si>
    <t>東京都立臨海青海特別支援学校</t>
  </si>
  <si>
    <t>江東区青海二丁目５番１号</t>
  </si>
  <si>
    <t>東京都立八王子西特別支援学校</t>
  </si>
  <si>
    <t>八王子市東浅川町５４６番地１</t>
  </si>
  <si>
    <t>都立東久留米特別支援学校</t>
  </si>
  <si>
    <t>東久留米市野火止２－１－１１</t>
  </si>
  <si>
    <t>愛育学園</t>
  </si>
  <si>
    <t>明晴学園</t>
  </si>
  <si>
    <t>品川区八潮５－２－１</t>
  </si>
  <si>
    <t>旭出学園</t>
  </si>
  <si>
    <t>練馬区東大泉７－１２－１６</t>
  </si>
  <si>
    <t>日本聾話学校</t>
  </si>
  <si>
    <t>町田市野津田町並木１９４２</t>
  </si>
  <si>
    <t>国立療養所多磨全生園附属看護学校</t>
  </si>
  <si>
    <t>東村山市青葉町４－１－１</t>
  </si>
  <si>
    <t>大原簿記学校</t>
  </si>
  <si>
    <t>千代田区西神田１－２－１０</t>
  </si>
  <si>
    <t>東京デザイナー学院</t>
  </si>
  <si>
    <t>千代田区神田駿河台２－１１</t>
  </si>
  <si>
    <t>専修学校河合塾麹町校</t>
  </si>
  <si>
    <t>千代田区六番町１－３</t>
  </si>
  <si>
    <t>東京理容専修学校</t>
  </si>
  <si>
    <t>千代田区西神田１－３－４</t>
  </si>
  <si>
    <t>駿台予備学校</t>
  </si>
  <si>
    <t>千代田区神田駿河台２－５－１７</t>
  </si>
  <si>
    <t>駿台予備学校アカデミー校</t>
  </si>
  <si>
    <t>千代田区神田駿河台１－７</t>
  </si>
  <si>
    <t>北九州予備校東京校</t>
  </si>
  <si>
    <t>中央区日本橋小網町１８－３</t>
  </si>
  <si>
    <t>首都医校</t>
  </si>
  <si>
    <t>新宿区西新宿１－７－３</t>
  </si>
  <si>
    <t>東放学園高等専修学校</t>
  </si>
  <si>
    <t>新宿区西新宿４－５－２</t>
  </si>
  <si>
    <t>東洋美術学校</t>
  </si>
  <si>
    <t>新宿区富久町２－６</t>
  </si>
  <si>
    <t>ＨＡＬ東京</t>
  </si>
  <si>
    <t>早稲田大学芸術学校</t>
  </si>
  <si>
    <t>新宿区大久保３－４－１</t>
  </si>
  <si>
    <t>日本メンズアパレルアカデミー</t>
  </si>
  <si>
    <t>新宿区西新宿７－１５－４</t>
  </si>
  <si>
    <t>目白ファッション＆アートカレッジ</t>
  </si>
  <si>
    <t>新宿区下落合３－１７－４２</t>
  </si>
  <si>
    <t>ファッションビジネスカレッジ東京</t>
  </si>
  <si>
    <t>新宿区百人町１－５－７</t>
  </si>
  <si>
    <t>東京製菓学校</t>
  </si>
  <si>
    <t>新宿区高田馬場１－１４－１</t>
  </si>
  <si>
    <t>東京モード学園</t>
  </si>
  <si>
    <t>専修学校早稲田ゼミナール</t>
  </si>
  <si>
    <t>新宿区高田馬場１－２４－１３</t>
  </si>
  <si>
    <t>専修学校早稲田予備学校</t>
  </si>
  <si>
    <t>新宿区高田馬場４－４－２１</t>
  </si>
  <si>
    <t>専修学校河合塾新宿校</t>
  </si>
  <si>
    <t>新宿区西新宿７－１２－１</t>
  </si>
  <si>
    <t>ヘレン・ケラー学院</t>
  </si>
  <si>
    <t>新宿区大久保３－１４－２０</t>
  </si>
  <si>
    <t>竹早教員保育士養成所</t>
  </si>
  <si>
    <t>文京区小石川４－１－２０</t>
  </si>
  <si>
    <t>専修学校河合塾本郷校</t>
  </si>
  <si>
    <t>文京区小石川二丁目６番１号</t>
  </si>
  <si>
    <t>日本プリンティングアカデミー</t>
  </si>
  <si>
    <t>文京区小石川４－１３－２</t>
  </si>
  <si>
    <t>日中学院</t>
  </si>
  <si>
    <t>文京区後楽１－５－３</t>
  </si>
  <si>
    <t>下谷医師会立看護高等専修学校</t>
  </si>
  <si>
    <t>台東区東上野３－３８－１</t>
  </si>
  <si>
    <t>江東服飾高等専修学校</t>
  </si>
  <si>
    <t>江東区東陽３－３－１</t>
  </si>
  <si>
    <t>東京服装文化学院</t>
  </si>
  <si>
    <t>江東区亀戸２－１８－１１</t>
  </si>
  <si>
    <t>ドレスメーカー学院</t>
  </si>
  <si>
    <t>品川区上大崎４－６－１９</t>
  </si>
  <si>
    <t>新東京歯科技工士学校</t>
  </si>
  <si>
    <t>大田区大森北１－１８－２</t>
  </si>
  <si>
    <t>専修学校河合塾自由が丘校</t>
  </si>
  <si>
    <t>目黒区自由が丘一丁目１５番地１３号</t>
  </si>
  <si>
    <t>蒲田医師会立看護高等専修学校</t>
  </si>
  <si>
    <t>大田区蒲田４－２４－１２</t>
  </si>
  <si>
    <t>すず学園高等専修学校</t>
  </si>
  <si>
    <t>大田区大森北６－１３－２</t>
  </si>
  <si>
    <t>新東京歯科衛生士学校</t>
  </si>
  <si>
    <t>世田谷区医師会立看護高等専修学校</t>
  </si>
  <si>
    <t>世田谷区松原６－３７－１０</t>
  </si>
  <si>
    <t>東京ロシア語学院</t>
  </si>
  <si>
    <t>世田谷区経堂１－１１－２</t>
  </si>
  <si>
    <t>世田谷中央看護高等専修学校</t>
  </si>
  <si>
    <t>世田谷区世田谷１－３４－１０</t>
  </si>
  <si>
    <t>国際英語学校</t>
  </si>
  <si>
    <t>渋谷区代々木１－２９－５</t>
  </si>
  <si>
    <t>文化服装学院</t>
  </si>
  <si>
    <t>渋谷区代々木３－２２－１</t>
  </si>
  <si>
    <t>渋谷区医師会附属看護高等専修学校</t>
  </si>
  <si>
    <t>渋谷区桜丘町２３－２渋谷区文化総合センター大和田９階</t>
  </si>
  <si>
    <t>専修学校代々木ゼミナール造形学校</t>
  </si>
  <si>
    <t>渋谷区千駄ヶ谷３－６２－３</t>
  </si>
  <si>
    <t>日本赤十字社助産師学校</t>
  </si>
  <si>
    <t>渋谷区広尾４－１－３</t>
  </si>
  <si>
    <t>専修学校代々木ゼミナール本部校</t>
  </si>
  <si>
    <t>渋谷区代々木２－２５－７</t>
  </si>
  <si>
    <t>野田鎌田学園杉並高等専修学校</t>
  </si>
  <si>
    <t>杉並区上萩４－２９－８</t>
  </si>
  <si>
    <t>専修学校中央ゼミナール</t>
  </si>
  <si>
    <t>杉並区高円寺南４－４５－１０</t>
  </si>
  <si>
    <t>創形美術学校</t>
  </si>
  <si>
    <t>豊島区西池袋３－３１－２</t>
  </si>
  <si>
    <t>すいどーばた美術学院</t>
  </si>
  <si>
    <t>豊島区西池袋４－２－１５</t>
  </si>
  <si>
    <t>専修学校河合塾池袋校</t>
  </si>
  <si>
    <t>豊島区西池袋１－３－１２</t>
  </si>
  <si>
    <t>ＪＴＢトラベル＆ホテルカレッジ</t>
  </si>
  <si>
    <t>豊島区巣鴨３－２－１２</t>
  </si>
  <si>
    <t>駿台予備学校池袋校</t>
  </si>
  <si>
    <t>豊島区南池袋２－１９－８</t>
  </si>
  <si>
    <t>日本医療ビジネス大学校</t>
  </si>
  <si>
    <t>豊島区南大塚１－５８－７</t>
  </si>
  <si>
    <t>中央工学校</t>
  </si>
  <si>
    <t>北区王子本町１－２６－１７</t>
  </si>
  <si>
    <t>国際共立学園高等専修学校</t>
  </si>
  <si>
    <t>荒川区西日暮里二丁目３３番２３号</t>
  </si>
  <si>
    <t>板橋区医師会立看護高等専修学校</t>
  </si>
  <si>
    <t>板橋区高島平３－１２－６</t>
  </si>
  <si>
    <t>加賀高等看護学院</t>
  </si>
  <si>
    <t>医療法人社団翠会成増高等看護学校</t>
  </si>
  <si>
    <t>板橋区成増５－６－７</t>
  </si>
  <si>
    <t>帝京高等看護学院</t>
  </si>
  <si>
    <t>中央美術学園</t>
  </si>
  <si>
    <t>練馬区関町北２－３４－１２</t>
  </si>
  <si>
    <t>東京表現高等学院ＭＩＩＣＡ</t>
  </si>
  <si>
    <t>江戸川区西小岩５－３－２０</t>
  </si>
  <si>
    <t>大竹高等専修学校</t>
  </si>
  <si>
    <t>八王子市台町３－２９－１９</t>
  </si>
  <si>
    <t>駿台予備学校立川校</t>
  </si>
  <si>
    <t>立川市柴崎町３－５－１７</t>
  </si>
  <si>
    <t>専修学校河合塾立川校</t>
  </si>
  <si>
    <t>立川市曙町１－１４－１３</t>
  </si>
  <si>
    <t>吉祥寺二葉栄養調理専門職学校</t>
  </si>
  <si>
    <t>武蔵野市吉祥寺本町２－１１－２</t>
  </si>
  <si>
    <t>二葉ファッションアカデミー</t>
  </si>
  <si>
    <t>武蔵野市吉祥寺南町１－３－２</t>
  </si>
  <si>
    <t>武蔵野東高等専修学校</t>
  </si>
  <si>
    <t>武蔵野市西久保３－２５－３</t>
  </si>
  <si>
    <t>吉祥寺二葉製菓専門職学校</t>
  </si>
  <si>
    <t>武蔵野市吉祥寺本町２－２３－８</t>
  </si>
  <si>
    <t>一般社団法人東京精神科病院協会府中看護高等専修学校</t>
  </si>
  <si>
    <t>府中市府中町１－２３－３</t>
  </si>
  <si>
    <t>専修学校河合塾町田校</t>
  </si>
  <si>
    <t>町田市中町１－１８－６</t>
  </si>
  <si>
    <t>駿台予備学校町田校</t>
  </si>
  <si>
    <t>町田市原町田６－１６ー８</t>
  </si>
  <si>
    <t>日本芸術高等学園</t>
  </si>
  <si>
    <t>国分寺市泉町２－１０－６</t>
  </si>
  <si>
    <t>←自動で表示された住所が誤っている場合はここに記述してください。</t>
    <rPh sb="1" eb="3">
      <t>ジドウ</t>
    </rPh>
    <rPh sb="4" eb="6">
      <t>ヒョウジ</t>
    </rPh>
    <rPh sb="9" eb="11">
      <t>ジュウショ</t>
    </rPh>
    <rPh sb="12" eb="13">
      <t>アヤマ</t>
    </rPh>
    <rPh sb="17" eb="19">
      <t>バアイ</t>
    </rPh>
    <rPh sb="23" eb="25">
      <t>キジュツ</t>
    </rPh>
    <phoneticPr fontId="3"/>
  </si>
  <si>
    <t>氏</t>
    <rPh sb="0" eb="1">
      <t>シ</t>
    </rPh>
    <phoneticPr fontId="3"/>
  </si>
  <si>
    <t>名</t>
    <rPh sb="0" eb="1">
      <t>ナ</t>
    </rPh>
    <phoneticPr fontId="3"/>
  </si>
  <si>
    <t>ガッコウ</t>
    <phoneticPr fontId="3"/>
  </si>
  <si>
    <t>← 7/5 のように記述してください。自動で2022年7月5日のように表示します。</t>
    <rPh sb="10" eb="12">
      <t>キジュツ</t>
    </rPh>
    <rPh sb="19" eb="21">
      <t>ジドウ</t>
    </rPh>
    <rPh sb="26" eb="27">
      <t>ネン</t>
    </rPh>
    <rPh sb="28" eb="29">
      <t>ガツ</t>
    </rPh>
    <rPh sb="30" eb="31">
      <t>ニチ</t>
    </rPh>
    <rPh sb="35" eb="37">
      <t>ヒョウジ</t>
    </rPh>
    <phoneticPr fontId="3"/>
  </si>
  <si>
    <t>2. 選手情報</t>
    <rPh sb="3" eb="5">
      <t>センシュ</t>
    </rPh>
    <rPh sb="5" eb="7">
      <t>ジョウホウ</t>
    </rPh>
    <phoneticPr fontId="3"/>
  </si>
  <si>
    <t>年齢</t>
  </si>
  <si>
    <t>氏(フリガナ)</t>
    <rPh sb="0" eb="1">
      <t>シ</t>
    </rPh>
    <phoneticPr fontId="1"/>
  </si>
  <si>
    <t>名(フリガナ)</t>
    <rPh sb="0" eb="1">
      <t>ナ</t>
    </rPh>
    <phoneticPr fontId="3"/>
  </si>
  <si>
    <t>←ハイフンなし</t>
    <phoneticPr fontId="3"/>
  </si>
  <si>
    <t>←自動で表示された学校名が誤っている場合はここに記述してください。</t>
    <rPh sb="1" eb="3">
      <t>ジドウ</t>
    </rPh>
    <rPh sb="4" eb="6">
      <t>ヒョウジ</t>
    </rPh>
    <rPh sb="9" eb="12">
      <t>ガッコウメイ</t>
    </rPh>
    <rPh sb="13" eb="14">
      <t>アヤマ</t>
    </rPh>
    <rPh sb="18" eb="20">
      <t>バアイ</t>
    </rPh>
    <rPh sb="24" eb="26">
      <t>キジュツ</t>
    </rPh>
    <phoneticPr fontId="3"/>
  </si>
  <si>
    <t>下記の者は、本校の在学生徒で標記大会に出場することを認め参加申込みをいたします。</t>
    <phoneticPr fontId="4"/>
  </si>
  <si>
    <t>学校長</t>
    <rPh sb="0" eb="3">
      <t>ガッコウチョウ</t>
    </rPh>
    <phoneticPr fontId="4"/>
  </si>
  <si>
    <t>印</t>
    <rPh sb="0" eb="1">
      <t>イン</t>
    </rPh>
    <phoneticPr fontId="4"/>
  </si>
  <si>
    <t>フリガナ</t>
    <phoneticPr fontId="4"/>
  </si>
  <si>
    <t>所在地</t>
    <rPh sb="0" eb="3">
      <t>ショザイチ</t>
    </rPh>
    <phoneticPr fontId="4"/>
  </si>
  <si>
    <t>〒</t>
    <phoneticPr fontId="4"/>
  </si>
  <si>
    <t>電話番号</t>
    <rPh sb="0" eb="2">
      <t>デンワ</t>
    </rPh>
    <rPh sb="2" eb="4">
      <t>バンゴウ</t>
    </rPh>
    <phoneticPr fontId="4"/>
  </si>
  <si>
    <t>引率責任者</t>
    <rPh sb="0" eb="2">
      <t>インソツ</t>
    </rPh>
    <rPh sb="2" eb="4">
      <t>セキニン</t>
    </rPh>
    <rPh sb="4" eb="5">
      <t>シャ</t>
    </rPh>
    <phoneticPr fontId="4"/>
  </si>
  <si>
    <t>監　督</t>
    <rPh sb="0" eb="1">
      <t>カン</t>
    </rPh>
    <rPh sb="2" eb="3">
      <t>ヨシ</t>
    </rPh>
    <phoneticPr fontId="4"/>
  </si>
  <si>
    <t>団体試合</t>
    <rPh sb="0" eb="2">
      <t>ダンタイ</t>
    </rPh>
    <rPh sb="2" eb="4">
      <t>シアイ</t>
    </rPh>
    <phoneticPr fontId="4"/>
  </si>
  <si>
    <t>（競技は５人対抗戦で７名登録制）</t>
    <rPh sb="1" eb="3">
      <t>キョウギ</t>
    </rPh>
    <rPh sb="5" eb="6">
      <t>ニン</t>
    </rPh>
    <rPh sb="6" eb="8">
      <t>タイコウ</t>
    </rPh>
    <rPh sb="8" eb="9">
      <t>セン</t>
    </rPh>
    <rPh sb="11" eb="12">
      <t>メイ</t>
    </rPh>
    <rPh sb="12" eb="15">
      <t>トウロクセイ</t>
    </rPh>
    <phoneticPr fontId="4"/>
  </si>
  <si>
    <t>№</t>
    <phoneticPr fontId="4"/>
  </si>
  <si>
    <t>氏　　　　名</t>
    <rPh sb="5" eb="6">
      <t>メイ</t>
    </rPh>
    <phoneticPr fontId="4"/>
  </si>
  <si>
    <t>フ　リ　ガ　ナ</t>
    <phoneticPr fontId="4"/>
  </si>
  <si>
    <t>学年</t>
    <phoneticPr fontId="4"/>
  </si>
  <si>
    <t>年齢</t>
    <rPh sb="0" eb="1">
      <t>ネン</t>
    </rPh>
    <phoneticPr fontId="4"/>
  </si>
  <si>
    <t>個人試合</t>
    <rPh sb="0" eb="2">
      <t>コジン</t>
    </rPh>
    <rPh sb="2" eb="4">
      <t>シアイ</t>
    </rPh>
    <phoneticPr fontId="4"/>
  </si>
  <si>
    <t>略称校名</t>
    <rPh sb="0" eb="2">
      <t>リャクショウ</t>
    </rPh>
    <rPh sb="2" eb="4">
      <t>コウメイ</t>
    </rPh>
    <phoneticPr fontId="4"/>
  </si>
  <si>
    <t>学校長名</t>
    <rPh sb="0" eb="2">
      <t>ガッコウ</t>
    </rPh>
    <rPh sb="2" eb="3">
      <t>チョウ</t>
    </rPh>
    <rPh sb="3" eb="4">
      <t>メイ</t>
    </rPh>
    <phoneticPr fontId="3"/>
  </si>
  <si>
    <t>誕生日生成</t>
    <rPh sb="0" eb="3">
      <t>タンジョウビ</t>
    </rPh>
    <rPh sb="3" eb="5">
      <t>セイセイ</t>
    </rPh>
    <phoneticPr fontId="3"/>
  </si>
  <si>
    <t>段位</t>
    <rPh sb="0" eb="2">
      <t>ダンイ</t>
    </rPh>
    <phoneticPr fontId="1"/>
  </si>
  <si>
    <t>級位</t>
    <rPh sb="0" eb="2">
      <t>キュウイ</t>
    </rPh>
    <phoneticPr fontId="1"/>
  </si>
  <si>
    <t>年齢算出</t>
    <rPh sb="0" eb="2">
      <t>ネンレイ</t>
    </rPh>
    <rPh sb="2" eb="4">
      <t>サンシュツ</t>
    </rPh>
    <phoneticPr fontId="3"/>
  </si>
  <si>
    <t>段</t>
    <rPh sb="0" eb="1">
      <t>ダン</t>
    </rPh>
    <phoneticPr fontId="1"/>
  </si>
  <si>
    <t>級</t>
    <rPh sb="0" eb="1">
      <t>キュウ</t>
    </rPh>
    <phoneticPr fontId="1"/>
  </si>
  <si>
    <t>団体</t>
    <rPh sb="0" eb="2">
      <t>ダンタイ</t>
    </rPh>
    <phoneticPr fontId="3"/>
  </si>
  <si>
    <t>個人</t>
    <rPh sb="0" eb="2">
      <t>コジン</t>
    </rPh>
    <phoneticPr fontId="3"/>
  </si>
  <si>
    <t>演技</t>
    <rPh sb="0" eb="2">
      <t>エンギ</t>
    </rPh>
    <phoneticPr fontId="3"/>
  </si>
  <si>
    <t>段級</t>
    <rPh sb="0" eb="1">
      <t>ダン</t>
    </rPh>
    <rPh sb="1" eb="2">
      <t>キュウ</t>
    </rPh>
    <phoneticPr fontId="3"/>
  </si>
  <si>
    <t>年</t>
    <rPh sb="0" eb="1">
      <t>ネン</t>
    </rPh>
    <phoneticPr fontId="3"/>
  </si>
  <si>
    <t>個人試合</t>
    <rPh sb="0" eb="2">
      <t>コジン</t>
    </rPh>
    <rPh sb="2" eb="4">
      <t>シアイ</t>
    </rPh>
    <phoneticPr fontId="3"/>
  </si>
  <si>
    <t>しかけ</t>
    <phoneticPr fontId="3"/>
  </si>
  <si>
    <t>応じ</t>
    <rPh sb="0" eb="1">
      <t>オウ</t>
    </rPh>
    <phoneticPr fontId="3"/>
  </si>
  <si>
    <t>演技1</t>
    <rPh sb="0" eb="2">
      <t>エンギ</t>
    </rPh>
    <phoneticPr fontId="3"/>
  </si>
  <si>
    <t>演技2</t>
    <rPh sb="0" eb="2">
      <t>エンギ</t>
    </rPh>
    <phoneticPr fontId="3"/>
  </si>
  <si>
    <t>演技3</t>
    <rPh sb="0" eb="2">
      <t>エンギ</t>
    </rPh>
    <phoneticPr fontId="3"/>
  </si>
  <si>
    <t>演技4</t>
    <rPh sb="0" eb="2">
      <t>エンギ</t>
    </rPh>
    <phoneticPr fontId="3"/>
  </si>
  <si>
    <t>演技5</t>
    <rPh sb="0" eb="2">
      <t>エンギ</t>
    </rPh>
    <phoneticPr fontId="3"/>
  </si>
  <si>
    <t>演技6</t>
    <rPh sb="0" eb="2">
      <t>エンギ</t>
    </rPh>
    <phoneticPr fontId="3"/>
  </si>
  <si>
    <t>演技7</t>
    <rPh sb="0" eb="2">
      <t>エンギ</t>
    </rPh>
    <phoneticPr fontId="3"/>
  </si>
  <si>
    <t>演技8</t>
    <rPh sb="0" eb="2">
      <t>エンギ</t>
    </rPh>
    <phoneticPr fontId="3"/>
  </si>
  <si>
    <t>演技9</t>
    <rPh sb="0" eb="2">
      <t>エンギ</t>
    </rPh>
    <phoneticPr fontId="3"/>
  </si>
  <si>
    <t>演技10</t>
    <rPh sb="0" eb="2">
      <t>エンギ</t>
    </rPh>
    <phoneticPr fontId="3"/>
  </si>
  <si>
    <t>演技11</t>
    <rPh sb="0" eb="2">
      <t>エンギ</t>
    </rPh>
    <phoneticPr fontId="3"/>
  </si>
  <si>
    <t>演技12</t>
    <rPh sb="0" eb="2">
      <t>エンギ</t>
    </rPh>
    <phoneticPr fontId="3"/>
  </si>
  <si>
    <t>演技13</t>
    <rPh sb="0" eb="2">
      <t>エンギ</t>
    </rPh>
    <phoneticPr fontId="3"/>
  </si>
  <si>
    <t>演技14</t>
    <rPh sb="0" eb="2">
      <t>エンギ</t>
    </rPh>
    <phoneticPr fontId="3"/>
  </si>
  <si>
    <t>演技15</t>
    <rPh sb="0" eb="2">
      <t>エンギ</t>
    </rPh>
    <phoneticPr fontId="3"/>
  </si>
  <si>
    <t>演技16</t>
    <rPh sb="0" eb="2">
      <t>エンギ</t>
    </rPh>
    <phoneticPr fontId="3"/>
  </si>
  <si>
    <t>演技17</t>
    <rPh sb="0" eb="2">
      <t>エンギ</t>
    </rPh>
    <phoneticPr fontId="3"/>
  </si>
  <si>
    <t>団体試合1</t>
    <rPh sb="0" eb="2">
      <t>ダンタイ</t>
    </rPh>
    <rPh sb="2" eb="4">
      <t>シアイ</t>
    </rPh>
    <phoneticPr fontId="3"/>
  </si>
  <si>
    <t>団体試合2</t>
    <rPh sb="0" eb="2">
      <t>ダンタイ</t>
    </rPh>
    <rPh sb="2" eb="4">
      <t>シアイ</t>
    </rPh>
    <phoneticPr fontId="3"/>
  </si>
  <si>
    <t>団体試合3</t>
    <rPh sb="0" eb="2">
      <t>ダンタイ</t>
    </rPh>
    <rPh sb="2" eb="4">
      <t>シアイ</t>
    </rPh>
    <phoneticPr fontId="3"/>
  </si>
  <si>
    <t>団体試合4</t>
    <rPh sb="0" eb="2">
      <t>ダンタイ</t>
    </rPh>
    <rPh sb="2" eb="4">
      <t>シアイ</t>
    </rPh>
    <phoneticPr fontId="3"/>
  </si>
  <si>
    <t>団体試合5</t>
    <rPh sb="0" eb="2">
      <t>ダンタイ</t>
    </rPh>
    <rPh sb="2" eb="4">
      <t>シアイ</t>
    </rPh>
    <phoneticPr fontId="3"/>
  </si>
  <si>
    <t>団体試合6</t>
    <rPh sb="0" eb="2">
      <t>ダンタイ</t>
    </rPh>
    <rPh sb="2" eb="4">
      <t>シアイ</t>
    </rPh>
    <phoneticPr fontId="3"/>
  </si>
  <si>
    <t>基本データベース</t>
    <rPh sb="0" eb="2">
      <t>キホン</t>
    </rPh>
    <phoneticPr fontId="3"/>
  </si>
  <si>
    <t>段</t>
    <rPh sb="0" eb="1">
      <t>ダン</t>
    </rPh>
    <phoneticPr fontId="3"/>
  </si>
  <si>
    <t>級</t>
    <rPh sb="0" eb="1">
      <t>キュウ</t>
    </rPh>
    <phoneticPr fontId="3"/>
  </si>
  <si>
    <t>調整用変数</t>
    <rPh sb="0" eb="2">
      <t>チョウセイ</t>
    </rPh>
    <rPh sb="2" eb="3">
      <t>ヨウ</t>
    </rPh>
    <rPh sb="3" eb="5">
      <t>ヘンスウ</t>
    </rPh>
    <phoneticPr fontId="3"/>
  </si>
  <si>
    <t>段・級</t>
    <rPh sb="0" eb="1">
      <t>ダン</t>
    </rPh>
    <rPh sb="2" eb="3">
      <t>キュウ</t>
    </rPh>
    <phoneticPr fontId="3"/>
  </si>
  <si>
    <t>生年月日</t>
    <rPh sb="0" eb="4">
      <t>セイネンガッピ</t>
    </rPh>
    <phoneticPr fontId="3"/>
  </si>
  <si>
    <t>年齢</t>
    <rPh sb="0" eb="2">
      <t>ネンレイ</t>
    </rPh>
    <phoneticPr fontId="3"/>
  </si>
  <si>
    <t>選手一覧</t>
    <rPh sb="0" eb="2">
      <t>センシュ</t>
    </rPh>
    <rPh sb="2" eb="4">
      <t>イチラン</t>
    </rPh>
    <phoneticPr fontId="3"/>
  </si>
  <si>
    <t>演技18</t>
    <rPh sb="0" eb="2">
      <t>エンギ</t>
    </rPh>
    <phoneticPr fontId="3"/>
  </si>
  <si>
    <t>演技19</t>
    <rPh sb="0" eb="2">
      <t>エンギ</t>
    </rPh>
    <phoneticPr fontId="3"/>
  </si>
  <si>
    <t>演技20</t>
    <rPh sb="0" eb="2">
      <t>エンギ</t>
    </rPh>
    <phoneticPr fontId="3"/>
  </si>
  <si>
    <t>選手登録一覧</t>
    <rPh sb="0" eb="2">
      <t>センシュ</t>
    </rPh>
    <rPh sb="2" eb="4">
      <t>トウロク</t>
    </rPh>
    <rPh sb="4" eb="6">
      <t>イチラン</t>
    </rPh>
    <phoneticPr fontId="3"/>
  </si>
  <si>
    <t>団1</t>
    <rPh sb="0" eb="1">
      <t>ダン</t>
    </rPh>
    <phoneticPr fontId="3"/>
  </si>
  <si>
    <t>団2</t>
    <rPh sb="0" eb="1">
      <t>ダン</t>
    </rPh>
    <phoneticPr fontId="3"/>
  </si>
  <si>
    <t>団3</t>
    <rPh sb="0" eb="1">
      <t>ダン</t>
    </rPh>
    <phoneticPr fontId="3"/>
  </si>
  <si>
    <t>団4</t>
    <rPh sb="0" eb="1">
      <t>ダン</t>
    </rPh>
    <phoneticPr fontId="3"/>
  </si>
  <si>
    <t>団5</t>
    <rPh sb="0" eb="1">
      <t>ダン</t>
    </rPh>
    <phoneticPr fontId="3"/>
  </si>
  <si>
    <t>団6</t>
    <rPh sb="0" eb="1">
      <t>ダン</t>
    </rPh>
    <phoneticPr fontId="3"/>
  </si>
  <si>
    <t>個1</t>
    <rPh sb="0" eb="1">
      <t>コ</t>
    </rPh>
    <phoneticPr fontId="3"/>
  </si>
  <si>
    <t>個2</t>
    <rPh sb="0" eb="1">
      <t>コ</t>
    </rPh>
    <phoneticPr fontId="3"/>
  </si>
  <si>
    <t>個3</t>
    <rPh sb="0" eb="1">
      <t>コ</t>
    </rPh>
    <phoneticPr fontId="3"/>
  </si>
  <si>
    <t>個4</t>
    <rPh sb="0" eb="1">
      <t>コ</t>
    </rPh>
    <phoneticPr fontId="3"/>
  </si>
  <si>
    <t>個5</t>
    <rPh sb="0" eb="1">
      <t>コ</t>
    </rPh>
    <phoneticPr fontId="3"/>
  </si>
  <si>
    <t>個6</t>
    <rPh sb="0" eb="1">
      <t>コ</t>
    </rPh>
    <phoneticPr fontId="3"/>
  </si>
  <si>
    <t>個7</t>
    <rPh sb="0" eb="1">
      <t>コ</t>
    </rPh>
    <phoneticPr fontId="3"/>
  </si>
  <si>
    <t>個8</t>
    <rPh sb="0" eb="1">
      <t>コ</t>
    </rPh>
    <phoneticPr fontId="3"/>
  </si>
  <si>
    <t>個9</t>
    <rPh sb="0" eb="1">
      <t>コ</t>
    </rPh>
    <phoneticPr fontId="3"/>
  </si>
  <si>
    <t>個10</t>
    <rPh sb="0" eb="1">
      <t>コ</t>
    </rPh>
    <phoneticPr fontId="3"/>
  </si>
  <si>
    <t>個11</t>
    <rPh sb="0" eb="1">
      <t>コ</t>
    </rPh>
    <phoneticPr fontId="3"/>
  </si>
  <si>
    <t>個12</t>
    <rPh sb="0" eb="1">
      <t>コ</t>
    </rPh>
    <phoneticPr fontId="3"/>
  </si>
  <si>
    <t>個13</t>
    <rPh sb="0" eb="1">
      <t>コ</t>
    </rPh>
    <phoneticPr fontId="3"/>
  </si>
  <si>
    <t>個14</t>
    <rPh sb="0" eb="1">
      <t>コ</t>
    </rPh>
    <phoneticPr fontId="3"/>
  </si>
  <si>
    <t>個15</t>
    <rPh sb="0" eb="1">
      <t>コ</t>
    </rPh>
    <phoneticPr fontId="3"/>
  </si>
  <si>
    <t>個16</t>
    <rPh sb="0" eb="1">
      <t>コ</t>
    </rPh>
    <phoneticPr fontId="3"/>
  </si>
  <si>
    <t>個17</t>
    <rPh sb="0" eb="1">
      <t>コ</t>
    </rPh>
    <phoneticPr fontId="3"/>
  </si>
  <si>
    <t>個18</t>
    <rPh sb="0" eb="1">
      <t>コ</t>
    </rPh>
    <phoneticPr fontId="3"/>
  </si>
  <si>
    <t>個19</t>
    <rPh sb="0" eb="1">
      <t>コ</t>
    </rPh>
    <phoneticPr fontId="3"/>
  </si>
  <si>
    <t>個20</t>
    <rPh sb="0" eb="1">
      <t>コ</t>
    </rPh>
    <phoneticPr fontId="3"/>
  </si>
  <si>
    <t>個21</t>
    <rPh sb="0" eb="1">
      <t>コ</t>
    </rPh>
    <phoneticPr fontId="3"/>
  </si>
  <si>
    <t>個22</t>
    <rPh sb="0" eb="1">
      <t>コ</t>
    </rPh>
    <phoneticPr fontId="3"/>
  </si>
  <si>
    <t>個23</t>
    <rPh sb="0" eb="1">
      <t>コ</t>
    </rPh>
    <phoneticPr fontId="3"/>
  </si>
  <si>
    <t>個24</t>
    <rPh sb="0" eb="1">
      <t>コ</t>
    </rPh>
    <phoneticPr fontId="3"/>
  </si>
  <si>
    <t>個25</t>
    <rPh sb="0" eb="1">
      <t>コ</t>
    </rPh>
    <phoneticPr fontId="3"/>
  </si>
  <si>
    <t>個26</t>
    <rPh sb="0" eb="1">
      <t>コ</t>
    </rPh>
    <phoneticPr fontId="3"/>
  </si>
  <si>
    <t>個27</t>
    <rPh sb="0" eb="1">
      <t>コ</t>
    </rPh>
    <phoneticPr fontId="3"/>
  </si>
  <si>
    <t>個28</t>
    <rPh sb="0" eb="1">
      <t>コ</t>
    </rPh>
    <phoneticPr fontId="3"/>
  </si>
  <si>
    <t>個29</t>
    <rPh sb="0" eb="1">
      <t>コ</t>
    </rPh>
    <phoneticPr fontId="3"/>
  </si>
  <si>
    <t>個30</t>
    <rPh sb="0" eb="1">
      <t>コ</t>
    </rPh>
    <phoneticPr fontId="3"/>
  </si>
  <si>
    <t>個31</t>
    <rPh sb="0" eb="1">
      <t>コ</t>
    </rPh>
    <phoneticPr fontId="3"/>
  </si>
  <si>
    <t>個32</t>
    <rPh sb="0" eb="1">
      <t>コ</t>
    </rPh>
    <phoneticPr fontId="3"/>
  </si>
  <si>
    <t>個33</t>
    <rPh sb="0" eb="1">
      <t>コ</t>
    </rPh>
    <phoneticPr fontId="3"/>
  </si>
  <si>
    <t>個34</t>
    <rPh sb="0" eb="1">
      <t>コ</t>
    </rPh>
    <phoneticPr fontId="3"/>
  </si>
  <si>
    <t>個35</t>
    <rPh sb="0" eb="1">
      <t>コ</t>
    </rPh>
    <phoneticPr fontId="3"/>
  </si>
  <si>
    <t>個36</t>
    <rPh sb="0" eb="1">
      <t>コ</t>
    </rPh>
    <phoneticPr fontId="3"/>
  </si>
  <si>
    <t>個37</t>
    <rPh sb="0" eb="1">
      <t>コ</t>
    </rPh>
    <phoneticPr fontId="3"/>
  </si>
  <si>
    <t>個38</t>
    <rPh sb="0" eb="1">
      <t>コ</t>
    </rPh>
    <phoneticPr fontId="3"/>
  </si>
  <si>
    <t>個39</t>
    <rPh sb="0" eb="1">
      <t>コ</t>
    </rPh>
    <phoneticPr fontId="3"/>
  </si>
  <si>
    <t>個40</t>
    <rPh sb="0" eb="1">
      <t>コ</t>
    </rPh>
    <phoneticPr fontId="3"/>
  </si>
  <si>
    <t>個41</t>
    <rPh sb="0" eb="1">
      <t>コ</t>
    </rPh>
    <phoneticPr fontId="3"/>
  </si>
  <si>
    <t>個42</t>
    <rPh sb="0" eb="1">
      <t>コ</t>
    </rPh>
    <phoneticPr fontId="3"/>
  </si>
  <si>
    <t>個43</t>
    <rPh sb="0" eb="1">
      <t>コ</t>
    </rPh>
    <phoneticPr fontId="3"/>
  </si>
  <si>
    <t>個44</t>
    <rPh sb="0" eb="1">
      <t>コ</t>
    </rPh>
    <phoneticPr fontId="3"/>
  </si>
  <si>
    <t>個45</t>
    <rPh sb="0" eb="1">
      <t>コ</t>
    </rPh>
    <phoneticPr fontId="3"/>
  </si>
  <si>
    <t>個46</t>
    <rPh sb="0" eb="1">
      <t>コ</t>
    </rPh>
    <phoneticPr fontId="3"/>
  </si>
  <si>
    <t>個47</t>
    <rPh sb="0" eb="1">
      <t>コ</t>
    </rPh>
    <phoneticPr fontId="3"/>
  </si>
  <si>
    <t>個48</t>
    <rPh sb="0" eb="1">
      <t>コ</t>
    </rPh>
    <phoneticPr fontId="3"/>
  </si>
  <si>
    <t>個49</t>
    <rPh sb="0" eb="1">
      <t>コ</t>
    </rPh>
    <phoneticPr fontId="3"/>
  </si>
  <si>
    <t>個50</t>
    <rPh sb="0" eb="1">
      <t>コ</t>
    </rPh>
    <phoneticPr fontId="3"/>
  </si>
  <si>
    <t>個51</t>
    <rPh sb="0" eb="1">
      <t>コ</t>
    </rPh>
    <phoneticPr fontId="3"/>
  </si>
  <si>
    <t>個52</t>
    <rPh sb="0" eb="1">
      <t>コ</t>
    </rPh>
    <phoneticPr fontId="3"/>
  </si>
  <si>
    <t>個53</t>
    <rPh sb="0" eb="1">
      <t>コ</t>
    </rPh>
    <phoneticPr fontId="3"/>
  </si>
  <si>
    <t>個54</t>
    <rPh sb="0" eb="1">
      <t>コ</t>
    </rPh>
    <phoneticPr fontId="3"/>
  </si>
  <si>
    <t>個55</t>
    <rPh sb="0" eb="1">
      <t>コ</t>
    </rPh>
    <phoneticPr fontId="3"/>
  </si>
  <si>
    <t>個56</t>
    <rPh sb="0" eb="1">
      <t>コ</t>
    </rPh>
    <phoneticPr fontId="3"/>
  </si>
  <si>
    <t>個57</t>
    <rPh sb="0" eb="1">
      <t>コ</t>
    </rPh>
    <phoneticPr fontId="3"/>
  </si>
  <si>
    <t>個58</t>
    <rPh sb="0" eb="1">
      <t>コ</t>
    </rPh>
    <phoneticPr fontId="3"/>
  </si>
  <si>
    <t>個59</t>
    <rPh sb="0" eb="1">
      <t>コ</t>
    </rPh>
    <phoneticPr fontId="3"/>
  </si>
  <si>
    <t>個60</t>
    <rPh sb="0" eb="1">
      <t>コ</t>
    </rPh>
    <phoneticPr fontId="3"/>
  </si>
  <si>
    <t>演</t>
    <rPh sb="0" eb="1">
      <t>ヒロシ</t>
    </rPh>
    <phoneticPr fontId="3"/>
  </si>
  <si>
    <t>し</t>
    <phoneticPr fontId="3"/>
  </si>
  <si>
    <t>応</t>
    <rPh sb="0" eb="1">
      <t>オウ</t>
    </rPh>
    <phoneticPr fontId="3"/>
  </si>
  <si>
    <t>※カウント</t>
    <phoneticPr fontId="3"/>
  </si>
  <si>
    <t>←重複チェック：選手登録に重複があるとき，米印を表示します。</t>
    <rPh sb="1" eb="3">
      <t>チョウフク</t>
    </rPh>
    <rPh sb="8" eb="10">
      <t>センシュ</t>
    </rPh>
    <rPh sb="10" eb="12">
      <t>トウロク</t>
    </rPh>
    <rPh sb="13" eb="15">
      <t>チョウフク</t>
    </rPh>
    <rPh sb="21" eb="23">
      <t>コメジルシ</t>
    </rPh>
    <rPh sb="24" eb="26">
      <t>ヒョウジ</t>
    </rPh>
    <phoneticPr fontId="3"/>
  </si>
  <si>
    <t>段・級の記述の警告</t>
    <rPh sb="0" eb="1">
      <t>ダン</t>
    </rPh>
    <rPh sb="2" eb="3">
      <t>キュウ</t>
    </rPh>
    <rPh sb="4" eb="6">
      <t>キジュツ</t>
    </rPh>
    <rPh sb="7" eb="9">
      <t>ケイコク</t>
    </rPh>
    <phoneticPr fontId="3"/>
  </si>
  <si>
    <t>重複登録判定</t>
    <rPh sb="0" eb="2">
      <t>チョウフク</t>
    </rPh>
    <rPh sb="2" eb="4">
      <t>トウロク</t>
    </rPh>
    <rPh sb="4" eb="6">
      <t>ハンテイ</t>
    </rPh>
    <phoneticPr fontId="3"/>
  </si>
  <si>
    <t>フリガナ</t>
    <phoneticPr fontId="3"/>
  </si>
  <si>
    <t>段</t>
    <rPh sb="0" eb="1">
      <t>ダン</t>
    </rPh>
    <phoneticPr fontId="4"/>
  </si>
  <si>
    <t>級</t>
    <rPh sb="0" eb="1">
      <t>キュウ</t>
    </rPh>
    <phoneticPr fontId="4"/>
  </si>
  <si>
    <t>関東予選</t>
    <rPh sb="0" eb="4">
      <t>カントウヨセン</t>
    </rPh>
    <phoneticPr fontId="3"/>
  </si>
  <si>
    <t>インハイ</t>
    <phoneticPr fontId="3"/>
  </si>
  <si>
    <t>選抜予選</t>
    <rPh sb="0" eb="4">
      <t>センバツヨセン</t>
    </rPh>
    <phoneticPr fontId="3"/>
  </si>
  <si>
    <t>インハイ予選</t>
    <rPh sb="4" eb="6">
      <t>ヨセン</t>
    </rPh>
    <phoneticPr fontId="3"/>
  </si>
  <si>
    <t>団1</t>
  </si>
  <si>
    <t>重複チェック</t>
    <rPh sb="0" eb="2">
      <t>チョウフク</t>
    </rPh>
    <phoneticPr fontId="3"/>
  </si>
  <si>
    <t>入力3</t>
    <rPh sb="0" eb="2">
      <t>ニュウリョク</t>
    </rPh>
    <phoneticPr fontId="3"/>
  </si>
  <si>
    <t>入力4</t>
    <rPh sb="0" eb="2">
      <t>ニュウリョク</t>
    </rPh>
    <phoneticPr fontId="3"/>
  </si>
  <si>
    <t>入力5</t>
    <rPh sb="0" eb="2">
      <t>ニュウリョク</t>
    </rPh>
    <phoneticPr fontId="3"/>
  </si>
  <si>
    <t>【関東予選】画像プレビュー用</t>
    <rPh sb="1" eb="5">
      <t>カントウヨセン</t>
    </rPh>
    <rPh sb="6" eb="8">
      <t>ガゾウ</t>
    </rPh>
    <rPh sb="13" eb="14">
      <t>ヨウ</t>
    </rPh>
    <phoneticPr fontId="3"/>
  </si>
  <si>
    <t>【インハイ予選】画像プレビュー用</t>
    <rPh sb="5" eb="7">
      <t>ヨセン</t>
    </rPh>
    <rPh sb="8" eb="10">
      <t>ガゾウ</t>
    </rPh>
    <rPh sb="15" eb="16">
      <t>ヨウ</t>
    </rPh>
    <phoneticPr fontId="3"/>
  </si>
  <si>
    <t>【選抜予選】画像プレビュー用</t>
    <rPh sb="1" eb="5">
      <t>センバツヨセン</t>
    </rPh>
    <rPh sb="6" eb="8">
      <t>ガゾウ</t>
    </rPh>
    <rPh sb="13" eb="14">
      <t>ヨウ</t>
    </rPh>
    <phoneticPr fontId="3"/>
  </si>
  <si>
    <t>計算</t>
    <rPh sb="0" eb="2">
      <t>ケイサン</t>
    </rPh>
    <phoneticPr fontId="3"/>
  </si>
  <si>
    <t>人数</t>
    <rPh sb="0" eb="2">
      <t>ニンズウ</t>
    </rPh>
    <phoneticPr fontId="3"/>
  </si>
  <si>
    <t>入力有無</t>
    <rPh sb="0" eb="2">
      <t>ニュウリョク</t>
    </rPh>
    <rPh sb="2" eb="4">
      <t>ウム</t>
    </rPh>
    <phoneticPr fontId="3"/>
  </si>
  <si>
    <t>個人</t>
    <rPh sb="0" eb="2">
      <t>コジン</t>
    </rPh>
    <phoneticPr fontId="3"/>
  </si>
  <si>
    <t>演技</t>
    <rPh sb="0" eb="2">
      <t>エンギ</t>
    </rPh>
    <phoneticPr fontId="3"/>
  </si>
  <si>
    <t>団体</t>
    <rPh sb="0" eb="2">
      <t>ダンタイ</t>
    </rPh>
    <phoneticPr fontId="3"/>
  </si>
  <si>
    <t>円/チーム</t>
    <rPh sb="0" eb="1">
      <t>エン</t>
    </rPh>
    <phoneticPr fontId="3"/>
  </si>
  <si>
    <t>円/人</t>
    <rPh sb="0" eb="1">
      <t>エン</t>
    </rPh>
    <rPh sb="2" eb="3">
      <t>ニン</t>
    </rPh>
    <phoneticPr fontId="3"/>
  </si>
  <si>
    <t>円/組</t>
    <rPh sb="0" eb="1">
      <t>エン</t>
    </rPh>
    <rPh sb="2" eb="3">
      <t>クミ</t>
    </rPh>
    <phoneticPr fontId="3"/>
  </si>
  <si>
    <t>合計</t>
    <rPh sb="0" eb="2">
      <t>ゴウケイ</t>
    </rPh>
    <phoneticPr fontId="3"/>
  </si>
  <si>
    <t>登録数</t>
    <rPh sb="0" eb="2">
      <t>トウロク</t>
    </rPh>
    <rPh sb="2" eb="3">
      <t>スウ</t>
    </rPh>
    <phoneticPr fontId="3"/>
  </si>
  <si>
    <t>チーム</t>
    <phoneticPr fontId="3"/>
  </si>
  <si>
    <t>組</t>
    <rPh sb="0" eb="1">
      <t>クミ</t>
    </rPh>
    <phoneticPr fontId="3"/>
  </si>
  <si>
    <t>人</t>
    <rPh sb="0" eb="1">
      <t>ニン</t>
    </rPh>
    <phoneticPr fontId="3"/>
  </si>
  <si>
    <t>×</t>
    <phoneticPr fontId="3"/>
  </si>
  <si>
    <t>小計</t>
    <rPh sb="0" eb="2">
      <t>ショウケイ</t>
    </rPh>
    <phoneticPr fontId="3"/>
  </si>
  <si>
    <t>学校名</t>
    <rPh sb="0" eb="2">
      <t>ガッコウ</t>
    </rPh>
    <rPh sb="2" eb="3">
      <t>ナ</t>
    </rPh>
    <phoneticPr fontId="4"/>
  </si>
  <si>
    <t>都立・私立</t>
    <rPh sb="0" eb="2">
      <t>トリツ</t>
    </rPh>
    <rPh sb="3" eb="5">
      <t>シリツ</t>
    </rPh>
    <phoneticPr fontId="4"/>
  </si>
  <si>
    <t>電話</t>
    <rPh sb="0" eb="2">
      <t>デンワ</t>
    </rPh>
    <phoneticPr fontId="4"/>
  </si>
  <si>
    <t>顧問教諭氏名</t>
    <rPh sb="0" eb="2">
      <t>コモン</t>
    </rPh>
    <rPh sb="2" eb="4">
      <t>キョウユ</t>
    </rPh>
    <rPh sb="4" eb="6">
      <t>シメイ</t>
    </rPh>
    <phoneticPr fontId="4"/>
  </si>
  <si>
    <t>住所〒</t>
    <rPh sb="0" eb="2">
      <t>ジュウショ</t>
    </rPh>
    <phoneticPr fontId="4"/>
  </si>
  <si>
    <t>番号</t>
    <rPh sb="0" eb="2">
      <t>バンゴウ</t>
    </rPh>
    <phoneticPr fontId="4"/>
  </si>
  <si>
    <t>会員番号</t>
    <rPh sb="0" eb="2">
      <t>カイイン</t>
    </rPh>
    <rPh sb="2" eb="4">
      <t>バンゴウ</t>
    </rPh>
    <phoneticPr fontId="4"/>
  </si>
  <si>
    <t>氏　　名</t>
    <rPh sb="0" eb="1">
      <t>シ</t>
    </rPh>
    <rPh sb="3" eb="4">
      <t>メイ</t>
    </rPh>
    <phoneticPr fontId="4"/>
  </si>
  <si>
    <t>生年月日</t>
    <rPh sb="0" eb="2">
      <t>セイネン</t>
    </rPh>
    <rPh sb="2" eb="4">
      <t>ガッピ</t>
    </rPh>
    <phoneticPr fontId="4"/>
  </si>
  <si>
    <t>段級</t>
    <rPh sb="0" eb="1">
      <t>ダン</t>
    </rPh>
    <rPh sb="1" eb="2">
      <t>キュウ</t>
    </rPh>
    <phoneticPr fontId="4"/>
  </si>
  <si>
    <t>取得年月日</t>
    <rPh sb="0" eb="2">
      <t>シュトク</t>
    </rPh>
    <rPh sb="2" eb="3">
      <t>ネン</t>
    </rPh>
    <rPh sb="3" eb="4">
      <t>ツキ</t>
    </rPh>
    <rPh sb="4" eb="5">
      <t>ヒ</t>
    </rPh>
    <phoneticPr fontId="4"/>
  </si>
  <si>
    <t>〒　　住　　　　　所</t>
    <rPh sb="3" eb="4">
      <t>ジュウ</t>
    </rPh>
    <rPh sb="9" eb="10">
      <t>ショ</t>
    </rPh>
    <phoneticPr fontId="4"/>
  </si>
  <si>
    <t>電　　話</t>
    <rPh sb="0" eb="1">
      <t>デン</t>
    </rPh>
    <rPh sb="3" eb="4">
      <t>ハナシ</t>
    </rPh>
    <phoneticPr fontId="4"/>
  </si>
  <si>
    <t>下記は東京都なぎなた連盟へ送金する</t>
    <rPh sb="0" eb="2">
      <t>カキ</t>
    </rPh>
    <rPh sb="3" eb="6">
      <t>トウキョウト</t>
    </rPh>
    <rPh sb="10" eb="12">
      <t>レンメイ</t>
    </rPh>
    <rPh sb="13" eb="15">
      <t>ソウキン</t>
    </rPh>
    <phoneticPr fontId="4"/>
  </si>
  <si>
    <t>団体登録費　１校</t>
    <rPh sb="0" eb="2">
      <t>ダンタイ</t>
    </rPh>
    <rPh sb="2" eb="4">
      <t>トウロク</t>
    </rPh>
    <rPh sb="4" eb="5">
      <t>ヒ</t>
    </rPh>
    <rPh sb="7" eb="8">
      <t>コウ</t>
    </rPh>
    <phoneticPr fontId="4"/>
  </si>
  <si>
    <t>　</t>
    <phoneticPr fontId="4"/>
  </si>
  <si>
    <t>　　　　　　　　　　合　　計</t>
    <rPh sb="10" eb="11">
      <t>ゴウ</t>
    </rPh>
    <rPh sb="13" eb="14">
      <t>ケイ</t>
    </rPh>
    <phoneticPr fontId="4"/>
  </si>
  <si>
    <t>兼令和**年度関東高等学校なぎなた競技大会東京都予選会　参加申込書</t>
    <phoneticPr fontId="3"/>
  </si>
  <si>
    <t>第**回東京都高等学校なぎなた春季大会</t>
    <phoneticPr fontId="3"/>
  </si>
  <si>
    <t>兼第**回全国高等学校なぎなた選手権大会東京都予選会　参加申込書</t>
    <phoneticPr fontId="3"/>
  </si>
  <si>
    <t>令和**年度全国高等学校総合体育大会なぎなた競技大会東京都予選会</t>
    <phoneticPr fontId="3"/>
  </si>
  <si>
    <t>第**回東京都高等学校なぎなた秋季大会（新人戦）</t>
    <phoneticPr fontId="3"/>
  </si>
  <si>
    <t>兼第**回全国高等学校なぎなた選抜大会東京都予選会　参加申込書</t>
    <phoneticPr fontId="3"/>
  </si>
  <si>
    <t>（競技は3人対抗戦で5名登録制）</t>
    <rPh sb="1" eb="3">
      <t>キョウギ</t>
    </rPh>
    <rPh sb="5" eb="6">
      <t>ニン</t>
    </rPh>
    <rPh sb="6" eb="8">
      <t>タイコウ</t>
    </rPh>
    <rPh sb="8" eb="9">
      <t>セン</t>
    </rPh>
    <rPh sb="11" eb="12">
      <t>メイ</t>
    </rPh>
    <rPh sb="12" eb="15">
      <t>トウロクセイ</t>
    </rPh>
    <phoneticPr fontId="4"/>
  </si>
  <si>
    <t>団体試合A</t>
    <rPh sb="0" eb="2">
      <t>ダンタイ</t>
    </rPh>
    <rPh sb="2" eb="4">
      <t>シアイ</t>
    </rPh>
    <phoneticPr fontId="4"/>
  </si>
  <si>
    <t>団体試合B</t>
    <rPh sb="0" eb="2">
      <t>ダンタイ</t>
    </rPh>
    <rPh sb="2" eb="4">
      <t>シアイ</t>
    </rPh>
    <phoneticPr fontId="4"/>
  </si>
  <si>
    <t>団体試合C</t>
    <rPh sb="0" eb="2">
      <t>ダンタイ</t>
    </rPh>
    <rPh sb="2" eb="4">
      <t>シアイ</t>
    </rPh>
    <phoneticPr fontId="4"/>
  </si>
  <si>
    <t>令和　　　年度東京都なぎなた連盟高校部会　　　　　登録会員名簿</t>
    <rPh sb="0" eb="2">
      <t>レイワ</t>
    </rPh>
    <rPh sb="5" eb="7">
      <t>ネンド</t>
    </rPh>
    <rPh sb="7" eb="10">
      <t>トウキョウト</t>
    </rPh>
    <rPh sb="14" eb="16">
      <t>レンメイ</t>
    </rPh>
    <rPh sb="16" eb="19">
      <t>コウコウブ</t>
    </rPh>
    <rPh sb="19" eb="20">
      <t>カイ</t>
    </rPh>
    <rPh sb="25" eb="27">
      <t>トウロク</t>
    </rPh>
    <rPh sb="27" eb="29">
      <t>カイイン</t>
    </rPh>
    <rPh sb="29" eb="31">
      <t>メイボ</t>
    </rPh>
    <phoneticPr fontId="4"/>
  </si>
  <si>
    <t>東京都なぎなた連盟高校部会　　　　　登録会員名簿</t>
    <rPh sb="0" eb="3">
      <t>トウキョウト</t>
    </rPh>
    <rPh sb="7" eb="9">
      <t>レンメイ</t>
    </rPh>
    <rPh sb="9" eb="12">
      <t>コウコウブ</t>
    </rPh>
    <rPh sb="12" eb="13">
      <t>カイ</t>
    </rPh>
    <rPh sb="18" eb="20">
      <t>トウロク</t>
    </rPh>
    <rPh sb="20" eb="22">
      <t>カイイン</t>
    </rPh>
    <rPh sb="22" eb="24">
      <t>メイボ</t>
    </rPh>
    <phoneticPr fontId="4"/>
  </si>
  <si>
    <t>記入日</t>
    <rPh sb="0" eb="3">
      <t>キニュウビ</t>
    </rPh>
    <phoneticPr fontId="3"/>
  </si>
  <si>
    <t>←この日時点で誕生日を算出します．</t>
  </si>
  <si>
    <t>この登録は、東京都なぎなた連盟に登録するための用紙です。この名簿に記載がない生徒は都なぎなた連盟の行事に参加することが出来ません。</t>
    <rPh sb="2" eb="4">
      <t>トウロク</t>
    </rPh>
    <rPh sb="6" eb="9">
      <t>トウキョウト</t>
    </rPh>
    <rPh sb="13" eb="15">
      <t>レンメイ</t>
    </rPh>
    <rPh sb="16" eb="18">
      <t>トウロク</t>
    </rPh>
    <rPh sb="23" eb="25">
      <t>ヨウシ</t>
    </rPh>
    <rPh sb="30" eb="32">
      <t>メイボ</t>
    </rPh>
    <rPh sb="33" eb="35">
      <t>キサイ</t>
    </rPh>
    <rPh sb="38" eb="40">
      <t>セイト</t>
    </rPh>
    <rPh sb="41" eb="42">
      <t>ト</t>
    </rPh>
    <rPh sb="46" eb="48">
      <t>レンメイ</t>
    </rPh>
    <rPh sb="49" eb="51">
      <t>ギョウジ</t>
    </rPh>
    <rPh sb="52" eb="54">
      <t>サンカ</t>
    </rPh>
    <rPh sb="59" eb="61">
      <t>デキ</t>
    </rPh>
    <phoneticPr fontId="4"/>
  </si>
  <si>
    <t>下記代金は、直接、東京都なぎなた連盟へ納入ください。</t>
  </si>
  <si>
    <t>3000 円</t>
    <rPh sb="5" eb="6">
      <t>エン</t>
    </rPh>
    <phoneticPr fontId="4"/>
  </si>
  <si>
    <t>有段か否か</t>
    <rPh sb="0" eb="2">
      <t>ユウダン</t>
    </rPh>
    <rPh sb="3" eb="4">
      <t>イナ</t>
    </rPh>
    <phoneticPr fontId="3"/>
  </si>
  <si>
    <t>FAX</t>
    <phoneticPr fontId="4"/>
  </si>
  <si>
    <t xml:space="preserve">所在地 </t>
    <rPh sb="0" eb="3">
      <t>ショザイチ</t>
    </rPh>
    <phoneticPr fontId="4"/>
  </si>
  <si>
    <t>学年</t>
    <rPh sb="0" eb="1">
      <t>ガク</t>
    </rPh>
    <rPh sb="1" eb="2">
      <t>トシ</t>
    </rPh>
    <phoneticPr fontId="4"/>
  </si>
  <si>
    <t>東京都なぎなた連盟覚書</t>
    <rPh sb="0" eb="3">
      <t>トウキョウト</t>
    </rPh>
    <rPh sb="7" eb="9">
      <t>レンメイ</t>
    </rPh>
    <rPh sb="9" eb="11">
      <t>オボエガキ</t>
    </rPh>
    <phoneticPr fontId="4"/>
  </si>
  <si>
    <t>年
齢</t>
    <rPh sb="0" eb="1">
      <t>ネン</t>
    </rPh>
    <phoneticPr fontId="4"/>
  </si>
  <si>
    <t>円</t>
    <rPh sb="0" eb="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</si>
</sst>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8">
    <font>
      <sz val="11"/>
      <color theme="1"/>
      <name val="游ゴシック"/>
      <family val="2"/>
      <charset val="128"/>
      <scheme val="minor"/>
    </font>
    <font>
      <b/>
      <sz val="15"/>
      <color theme="3"/>
      <name val="游ゴシック"/>
      <family val="2"/>
      <charset val="128"/>
      <scheme val="minor"/>
    </font>
    <font>
      <sz val="11"/>
      <color theme="0"/>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8"/>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0"/>
      <name val="游ゴシック"/>
      <family val="3"/>
      <charset val="128"/>
      <scheme val="min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b/>
      <sz val="9"/>
      <name val="游ゴシック"/>
      <family val="3"/>
      <charset val="128"/>
      <scheme val="minor"/>
    </font>
    <font>
      <sz val="9"/>
      <color indexed="81"/>
      <name val="MS P ゴシック"/>
      <family val="3"/>
      <charset val="128"/>
    </font>
    <font>
      <b/>
      <sz val="11"/>
      <color theme="1"/>
      <name val="游ゴシック"/>
      <family val="3"/>
      <charset val="128"/>
      <scheme val="minor"/>
    </font>
    <font>
      <b/>
      <sz val="10"/>
      <name val="游ゴシック"/>
      <family val="3"/>
      <charset val="128"/>
      <scheme val="minor"/>
    </font>
    <font>
      <sz val="11"/>
      <name val="游ゴシック"/>
      <family val="2"/>
      <charset val="128"/>
      <scheme val="minor"/>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
      <sz val="9"/>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s>
  <borders count="1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style="hair">
        <color indexed="64"/>
      </right>
      <top/>
      <bottom style="medium">
        <color auto="1"/>
      </bottom>
      <diagonal/>
    </border>
    <border>
      <left style="hair">
        <color auto="1"/>
      </left>
      <right style="hair">
        <color indexed="64"/>
      </right>
      <top style="medium">
        <color auto="1"/>
      </top>
      <bottom/>
      <diagonal/>
    </border>
    <border>
      <left style="hair">
        <color auto="1"/>
      </left>
      <right style="hair">
        <color indexed="64"/>
      </right>
      <top/>
      <bottom style="medium">
        <color auto="1"/>
      </bottom>
      <diagonal/>
    </border>
    <border>
      <left style="hair">
        <color auto="1"/>
      </left>
      <right style="medium">
        <color auto="1"/>
      </right>
      <top style="medium">
        <color auto="1"/>
      </top>
      <bottom/>
      <diagonal/>
    </border>
    <border>
      <left style="hair">
        <color auto="1"/>
      </left>
      <right style="medium">
        <color auto="1"/>
      </right>
      <top/>
      <bottom style="medium">
        <color auto="1"/>
      </bottom>
      <diagonal/>
    </border>
    <border>
      <left style="hair">
        <color auto="1"/>
      </left>
      <right/>
      <top/>
      <bottom style="medium">
        <color auto="1"/>
      </bottom>
      <diagonal/>
    </border>
    <border>
      <left/>
      <right style="hair">
        <color indexed="64"/>
      </right>
      <top style="medium">
        <color auto="1"/>
      </top>
      <bottom/>
      <diagonal/>
    </border>
    <border>
      <left/>
      <right style="hair">
        <color indexed="64"/>
      </right>
      <top/>
      <bottom style="medium">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medium">
        <color auto="1"/>
      </bottom>
      <diagonal/>
    </border>
    <border>
      <left/>
      <right/>
      <top style="medium">
        <color auto="1"/>
      </top>
      <bottom/>
      <diagonal/>
    </border>
    <border>
      <left/>
      <right/>
      <top/>
      <bottom style="medium">
        <color auto="1"/>
      </bottom>
      <diagonal/>
    </border>
    <border>
      <left/>
      <right style="hair">
        <color auto="1"/>
      </right>
      <top style="hair">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hair">
        <color auto="1"/>
      </top>
      <bottom style="medium">
        <color auto="1"/>
      </bottom>
      <diagonal/>
    </border>
    <border>
      <left style="medium">
        <color auto="1"/>
      </left>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style="hair">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uble">
        <color auto="1"/>
      </right>
      <top style="medium">
        <color auto="1"/>
      </top>
      <bottom/>
      <diagonal/>
    </border>
    <border>
      <left style="hair">
        <color auto="1"/>
      </left>
      <right style="double">
        <color auto="1"/>
      </right>
      <top/>
      <bottom style="medium">
        <color auto="1"/>
      </bottom>
      <diagonal/>
    </border>
    <border>
      <left style="hair">
        <color auto="1"/>
      </left>
      <right style="double">
        <color auto="1"/>
      </right>
      <top style="medium">
        <color auto="1"/>
      </top>
      <bottom style="hair">
        <color auto="1"/>
      </bottom>
      <diagonal/>
    </border>
    <border>
      <left style="hair">
        <color indexed="64"/>
      </left>
      <right style="double">
        <color auto="1"/>
      </right>
      <top style="hair">
        <color indexed="64"/>
      </top>
      <bottom style="hair">
        <color indexed="64"/>
      </bottom>
      <diagonal/>
    </border>
    <border>
      <left style="hair">
        <color auto="1"/>
      </left>
      <right style="double">
        <color auto="1"/>
      </right>
      <top style="hair">
        <color auto="1"/>
      </top>
      <bottom style="medium">
        <color auto="1"/>
      </bottom>
      <diagonal/>
    </border>
    <border>
      <left/>
      <right style="medium">
        <color auto="1"/>
      </right>
      <top style="medium">
        <color auto="1"/>
      </top>
      <bottom/>
      <diagonal/>
    </border>
    <border>
      <left style="double">
        <color auto="1"/>
      </left>
      <right/>
      <top style="medium">
        <color auto="1"/>
      </top>
      <bottom/>
      <diagonal/>
    </border>
    <border>
      <left style="medium">
        <color indexed="64"/>
      </left>
      <right/>
      <top style="double">
        <color indexed="64"/>
      </top>
      <bottom style="hair">
        <color indexed="64"/>
      </bottom>
      <diagonal/>
    </border>
    <border>
      <left style="double">
        <color auto="1"/>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double">
        <color auto="1"/>
      </right>
      <top style="double">
        <color indexed="64"/>
      </top>
      <bottom style="hair">
        <color indexed="64"/>
      </bottom>
      <diagonal/>
    </border>
    <border>
      <left style="double">
        <color auto="1"/>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medium">
        <color auto="1"/>
      </bottom>
      <diagonal/>
    </border>
    <border>
      <left/>
      <right style="double">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ashDot">
        <color indexed="64"/>
      </top>
      <bottom/>
      <diagonal/>
    </border>
    <border>
      <left style="medium">
        <color indexed="64"/>
      </left>
      <right style="thin">
        <color indexed="64"/>
      </right>
      <top/>
      <bottom style="medium">
        <color indexed="64"/>
      </bottom>
      <diagonal/>
    </border>
    <border>
      <left style="thin">
        <color auto="1"/>
      </left>
      <right style="thin">
        <color auto="1"/>
      </right>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auto="1"/>
      </left>
      <right/>
      <top style="thin">
        <color indexed="64"/>
      </top>
      <bottom style="medium">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414">
    <xf numFmtId="0" fontId="0" fillId="0" borderId="0" xfId="0">
      <alignment vertical="center"/>
    </xf>
    <xf numFmtId="0" fontId="11" fillId="0" borderId="73" xfId="0" applyFont="1" applyBorder="1" applyAlignment="1">
      <alignment vertical="center" shrinkToFit="1"/>
    </xf>
    <xf numFmtId="0" fontId="11" fillId="0" borderId="6" xfId="0" applyFont="1" applyBorder="1" applyAlignment="1">
      <alignment vertical="center" shrinkToFit="1"/>
    </xf>
    <xf numFmtId="0" fontId="11" fillId="0" borderId="99" xfId="0" applyFont="1" applyBorder="1" applyAlignment="1">
      <alignment horizontal="center" vertical="center"/>
    </xf>
    <xf numFmtId="0" fontId="11" fillId="0" borderId="100" xfId="0" applyFont="1" applyBorder="1" applyAlignment="1">
      <alignment horizontal="center" vertical="center"/>
    </xf>
    <xf numFmtId="0" fontId="11" fillId="0" borderId="101" xfId="0" applyFont="1" applyBorder="1" applyAlignment="1">
      <alignment horizontal="center" vertical="center"/>
    </xf>
    <xf numFmtId="0" fontId="10" fillId="0" borderId="0" xfId="0" applyFont="1">
      <alignment vertical="center"/>
    </xf>
    <xf numFmtId="0" fontId="10" fillId="0" borderId="0" xfId="0" applyFont="1" applyAlignment="1">
      <alignment horizontal="left" vertical="center"/>
    </xf>
    <xf numFmtId="176" fontId="0" fillId="2" borderId="5" xfId="0" applyNumberFormat="1"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49" fontId="0" fillId="2" borderId="5" xfId="0" applyNumberFormat="1" applyFill="1" applyBorder="1" applyAlignment="1" applyProtection="1">
      <alignment horizontal="left" vertical="center"/>
      <protection locked="0"/>
    </xf>
    <xf numFmtId="49" fontId="5" fillId="2" borderId="5" xfId="1" applyNumberFormat="1" applyFont="1"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0" borderId="0" xfId="0" applyProtection="1">
      <alignment vertical="center"/>
      <protection hidden="1"/>
    </xf>
    <xf numFmtId="0" fontId="0" fillId="0" borderId="0" xfId="0" applyAlignment="1" applyProtection="1">
      <alignment horizontal="left" vertical="center"/>
      <protection hidden="1"/>
    </xf>
    <xf numFmtId="0" fontId="0" fillId="4" borderId="0" xfId="0" applyFill="1" applyProtection="1">
      <alignment vertical="center"/>
      <protection hidden="1"/>
    </xf>
    <xf numFmtId="14" fontId="0" fillId="0" borderId="0" xfId="0" applyNumberFormat="1" applyProtection="1">
      <alignment vertical="center"/>
      <protection hidden="1"/>
    </xf>
    <xf numFmtId="0" fontId="0" fillId="0" borderId="38" xfId="0" applyBorder="1" applyProtection="1">
      <alignment vertical="center"/>
      <protection hidden="1"/>
    </xf>
    <xf numFmtId="0" fontId="0" fillId="0" borderId="67" xfId="0" applyBorder="1" applyAlignment="1" applyProtection="1">
      <alignment horizontal="left" vertical="center"/>
      <protection hidden="1"/>
    </xf>
    <xf numFmtId="0" fontId="0" fillId="0" borderId="102" xfId="0" applyBorder="1" applyProtection="1">
      <alignment vertical="center"/>
      <protection hidden="1"/>
    </xf>
    <xf numFmtId="0" fontId="0" fillId="0" borderId="55" xfId="0" applyBorder="1" applyProtection="1">
      <alignment vertical="center"/>
      <protection hidden="1"/>
    </xf>
    <xf numFmtId="0" fontId="0" fillId="0" borderId="59" xfId="0" applyBorder="1" applyProtection="1">
      <alignment vertical="center"/>
      <protection hidden="1"/>
    </xf>
    <xf numFmtId="0" fontId="0" fillId="0" borderId="58" xfId="0" applyBorder="1" applyProtection="1">
      <alignment vertical="center"/>
      <protection hidden="1"/>
    </xf>
    <xf numFmtId="0" fontId="0" fillId="0" borderId="64" xfId="0" applyBorder="1" applyProtection="1">
      <alignment vertical="center"/>
      <protection hidden="1"/>
    </xf>
    <xf numFmtId="0" fontId="0" fillId="0" borderId="49" xfId="0" applyBorder="1" applyProtection="1">
      <alignment vertical="center"/>
      <protection hidden="1"/>
    </xf>
    <xf numFmtId="0" fontId="0" fillId="0" borderId="44" xfId="0" applyBorder="1" applyProtection="1">
      <alignment vertical="center"/>
      <protection hidden="1"/>
    </xf>
    <xf numFmtId="0" fontId="0" fillId="0" borderId="46" xfId="0" applyBorder="1" applyProtection="1">
      <alignment vertical="center"/>
      <protection hidden="1"/>
    </xf>
    <xf numFmtId="0" fontId="2" fillId="4" borderId="0" xfId="0" applyFont="1" applyFill="1" applyProtection="1">
      <alignment vertical="center"/>
      <protection hidden="1"/>
    </xf>
    <xf numFmtId="0" fontId="2" fillId="0" borderId="0" xfId="0" applyFont="1" applyProtection="1">
      <alignment vertical="center"/>
      <protection hidden="1"/>
    </xf>
    <xf numFmtId="0" fontId="0" fillId="0" borderId="39" xfId="0" applyBorder="1" applyProtection="1">
      <alignment vertical="center"/>
      <protection hidden="1"/>
    </xf>
    <xf numFmtId="176" fontId="0" fillId="0" borderId="43" xfId="0" applyNumberFormat="1" applyBorder="1" applyAlignment="1" applyProtection="1">
      <alignment horizontal="left" vertical="center"/>
      <protection hidden="1"/>
    </xf>
    <xf numFmtId="0" fontId="0" fillId="0" borderId="103" xfId="0" applyBorder="1" applyProtection="1">
      <alignment vertical="center"/>
      <protection hidden="1"/>
    </xf>
    <xf numFmtId="0" fontId="0" fillId="0" borderId="50" xfId="0" applyBorder="1" applyProtection="1">
      <alignment vertical="center"/>
      <protection hidden="1"/>
    </xf>
    <xf numFmtId="0" fontId="0" fillId="0" borderId="48" xfId="0" applyBorder="1" applyProtection="1">
      <alignment vertical="center"/>
      <protection hidden="1"/>
    </xf>
    <xf numFmtId="0" fontId="0" fillId="0" borderId="60" xfId="0" applyBorder="1" applyProtection="1">
      <alignment vertical="center"/>
      <protection hidden="1"/>
    </xf>
    <xf numFmtId="0" fontId="0" fillId="0" borderId="61" xfId="0" applyBorder="1" applyProtection="1">
      <alignment vertical="center"/>
      <protection hidden="1"/>
    </xf>
    <xf numFmtId="0" fontId="0" fillId="0" borderId="56" xfId="0" applyBorder="1" applyProtection="1">
      <alignment vertical="center"/>
      <protection hidden="1"/>
    </xf>
    <xf numFmtId="0" fontId="0" fillId="0" borderId="65" xfId="0" applyBorder="1" applyProtection="1">
      <alignment vertical="center"/>
      <protection hidden="1"/>
    </xf>
    <xf numFmtId="0" fontId="0" fillId="0" borderId="45" xfId="0" applyBorder="1" applyProtection="1">
      <alignment vertical="center"/>
      <protection hidden="1"/>
    </xf>
    <xf numFmtId="0" fontId="0" fillId="0" borderId="47" xfId="0" applyBorder="1" applyProtection="1">
      <alignment vertical="center"/>
      <protection hidden="1"/>
    </xf>
    <xf numFmtId="0" fontId="0" fillId="5" borderId="67" xfId="0" applyFill="1" applyBorder="1" applyProtection="1">
      <alignment vertical="center"/>
      <protection hidden="1"/>
    </xf>
    <xf numFmtId="0" fontId="0" fillId="5" borderId="108" xfId="0" applyFill="1" applyBorder="1" applyProtection="1">
      <alignment vertical="center"/>
      <protection hidden="1"/>
    </xf>
    <xf numFmtId="0" fontId="0" fillId="5" borderId="55" xfId="0" applyFill="1" applyBorder="1" applyProtection="1">
      <alignment vertical="center"/>
      <protection hidden="1"/>
    </xf>
    <xf numFmtId="0" fontId="0" fillId="5" borderId="107" xfId="0" applyFill="1" applyBorder="1" applyProtection="1">
      <alignment vertical="center"/>
      <protection hidden="1"/>
    </xf>
    <xf numFmtId="0" fontId="0" fillId="5" borderId="102" xfId="0" applyFill="1" applyBorder="1" applyProtection="1">
      <alignment vertical="center"/>
      <protection hidden="1"/>
    </xf>
    <xf numFmtId="0" fontId="0" fillId="0" borderId="40" xfId="0" applyBorder="1" applyProtection="1">
      <alignment vertical="center"/>
      <protection hidden="1"/>
    </xf>
    <xf numFmtId="0" fontId="8" fillId="0" borderId="62" xfId="0" applyFont="1" applyBorder="1" applyProtection="1">
      <alignment vertical="center"/>
      <protection hidden="1"/>
    </xf>
    <xf numFmtId="0" fontId="8" fillId="0" borderId="51" xfId="0" applyFont="1" applyBorder="1" applyProtection="1">
      <alignment vertical="center"/>
      <protection hidden="1"/>
    </xf>
    <xf numFmtId="0" fontId="0" fillId="0" borderId="21" xfId="0" applyBorder="1" applyProtection="1">
      <alignment vertical="center"/>
      <protection hidden="1"/>
    </xf>
    <xf numFmtId="0" fontId="0" fillId="0" borderId="37" xfId="0" applyBorder="1" applyProtection="1">
      <alignment vertical="center"/>
      <protection hidden="1"/>
    </xf>
    <xf numFmtId="0" fontId="0" fillId="0" borderId="30" xfId="0" applyBorder="1" applyProtection="1">
      <alignment vertical="center"/>
      <protection hidden="1"/>
    </xf>
    <xf numFmtId="0" fontId="0" fillId="0" borderId="31" xfId="0" applyBorder="1" applyProtection="1">
      <alignment vertical="center"/>
      <protection hidden="1"/>
    </xf>
    <xf numFmtId="0" fontId="0" fillId="0" borderId="0" xfId="0" quotePrefix="1" applyProtection="1">
      <alignment vertical="center"/>
      <protection hidden="1"/>
    </xf>
    <xf numFmtId="0" fontId="0" fillId="5" borderId="109" xfId="0" applyFill="1" applyBorder="1" applyProtection="1">
      <alignment vertical="center"/>
      <protection hidden="1"/>
    </xf>
    <xf numFmtId="0" fontId="0" fillId="5" borderId="110" xfId="0" applyFill="1" applyBorder="1" applyProtection="1">
      <alignment vertical="center"/>
      <protection hidden="1"/>
    </xf>
    <xf numFmtId="0" fontId="0" fillId="5" borderId="111" xfId="0" applyFill="1" applyBorder="1" applyProtection="1">
      <alignment vertical="center"/>
      <protection hidden="1"/>
    </xf>
    <xf numFmtId="0" fontId="0" fillId="5" borderId="112" xfId="0" applyFill="1" applyBorder="1" applyProtection="1">
      <alignment vertical="center"/>
      <protection hidden="1"/>
    </xf>
    <xf numFmtId="0" fontId="0" fillId="5" borderId="113" xfId="0" applyFill="1" applyBorder="1" applyProtection="1">
      <alignment vertical="center"/>
      <protection hidden="1"/>
    </xf>
    <xf numFmtId="0" fontId="0" fillId="0" borderId="41" xfId="0" applyBorder="1" applyProtection="1">
      <alignment vertical="center"/>
      <protection hidden="1"/>
    </xf>
    <xf numFmtId="0" fontId="9" fillId="0" borderId="19" xfId="0" applyFont="1" applyBorder="1" applyProtection="1">
      <alignment vertical="center"/>
      <protection hidden="1"/>
    </xf>
    <xf numFmtId="0" fontId="9" fillId="0" borderId="18" xfId="0" applyFont="1" applyBorder="1" applyProtection="1">
      <alignment vertical="center"/>
      <protection hidden="1"/>
    </xf>
    <xf numFmtId="0" fontId="0" fillId="0" borderId="23" xfId="0" applyBorder="1" applyProtection="1">
      <alignment vertical="center"/>
      <protection hidden="1"/>
    </xf>
    <xf numFmtId="0" fontId="0" fillId="0" borderId="24" xfId="0" applyBorder="1" applyProtection="1">
      <alignment vertical="center"/>
      <protection hidden="1"/>
    </xf>
    <xf numFmtId="0" fontId="0" fillId="0" borderId="33" xfId="0" applyBorder="1" applyProtection="1">
      <alignment vertical="center"/>
      <protection hidden="1"/>
    </xf>
    <xf numFmtId="0" fontId="0" fillId="5" borderId="41" xfId="0" applyFill="1" applyBorder="1" applyProtection="1">
      <alignment vertical="center"/>
      <protection hidden="1"/>
    </xf>
    <xf numFmtId="0" fontId="0" fillId="5" borderId="114" xfId="0" applyFill="1" applyBorder="1" applyProtection="1">
      <alignment vertical="center"/>
      <protection hidden="1"/>
    </xf>
    <xf numFmtId="0" fontId="0" fillId="5" borderId="17" xfId="0" applyFill="1" applyBorder="1" applyProtection="1">
      <alignment vertical="center"/>
      <protection hidden="1"/>
    </xf>
    <xf numFmtId="0" fontId="0" fillId="5" borderId="115" xfId="0" applyFill="1" applyBorder="1" applyProtection="1">
      <alignment vertical="center"/>
      <protection hidden="1"/>
    </xf>
    <xf numFmtId="0" fontId="0" fillId="5" borderId="116" xfId="0" applyFill="1" applyBorder="1" applyProtection="1">
      <alignment vertical="center"/>
      <protection hidden="1"/>
    </xf>
    <xf numFmtId="0" fontId="0" fillId="5" borderId="42" xfId="0" applyFill="1" applyBorder="1" applyProtection="1">
      <alignment vertical="center"/>
      <protection hidden="1"/>
    </xf>
    <xf numFmtId="0" fontId="0" fillId="5" borderId="117" xfId="0" applyFill="1" applyBorder="1" applyProtection="1">
      <alignment vertical="center"/>
      <protection hidden="1"/>
    </xf>
    <xf numFmtId="0" fontId="0" fillId="5" borderId="93" xfId="0" applyFill="1" applyBorder="1" applyProtection="1">
      <alignment vertical="center"/>
      <protection hidden="1"/>
    </xf>
    <xf numFmtId="0" fontId="0" fillId="5" borderId="94" xfId="0" applyFill="1" applyBorder="1" applyProtection="1">
      <alignment vertical="center"/>
      <protection hidden="1"/>
    </xf>
    <xf numFmtId="0" fontId="0" fillId="5" borderId="118" xfId="0" applyFill="1" applyBorder="1" applyProtection="1">
      <alignment vertical="center"/>
      <protection hidden="1"/>
    </xf>
    <xf numFmtId="0" fontId="0" fillId="0" borderId="42" xfId="0" applyBorder="1" applyProtection="1">
      <alignment vertical="center"/>
      <protection hidden="1"/>
    </xf>
    <xf numFmtId="0" fontId="9" fillId="0" borderId="63" xfId="0" applyFont="1" applyBorder="1" applyProtection="1">
      <alignment vertical="center"/>
      <protection hidden="1"/>
    </xf>
    <xf numFmtId="0" fontId="9" fillId="0" borderId="52" xfId="0" applyFont="1" applyBorder="1" applyProtection="1">
      <alignment vertical="center"/>
      <protection hidden="1"/>
    </xf>
    <xf numFmtId="0" fontId="0" fillId="0" borderId="66" xfId="0" applyBorder="1" applyProtection="1">
      <alignment vertical="center"/>
      <protection hidden="1"/>
    </xf>
    <xf numFmtId="0" fontId="0" fillId="0" borderId="57" xfId="0" applyBorder="1" applyProtection="1">
      <alignment vertical="center"/>
      <protection hidden="1"/>
    </xf>
    <xf numFmtId="0" fontId="0" fillId="0" borderId="35" xfId="0" applyBorder="1" applyProtection="1">
      <alignment vertical="center"/>
      <protection hidden="1"/>
    </xf>
    <xf numFmtId="0" fontId="0" fillId="0" borderId="36" xfId="0" applyBorder="1" applyProtection="1">
      <alignment vertical="center"/>
      <protection hidden="1"/>
    </xf>
    <xf numFmtId="0" fontId="0" fillId="2" borderId="29" xfId="0" applyFill="1" applyBorder="1" applyAlignment="1" applyProtection="1">
      <alignment horizontal="left" vertical="center"/>
      <protection locked="0"/>
    </xf>
    <xf numFmtId="0" fontId="0" fillId="2" borderId="104" xfId="0" applyFill="1" applyBorder="1" applyProtection="1">
      <alignment vertical="center"/>
      <protection locked="0"/>
    </xf>
    <xf numFmtId="0" fontId="0" fillId="2" borderId="37" xfId="0" applyFill="1" applyBorder="1" applyProtection="1">
      <alignment vertical="center"/>
      <protection locked="0"/>
    </xf>
    <xf numFmtId="0" fontId="0" fillId="2" borderId="51" xfId="0" applyFill="1" applyBorder="1" applyProtection="1">
      <alignment vertical="center"/>
      <protection locked="0"/>
    </xf>
    <xf numFmtId="0" fontId="0" fillId="2" borderId="53" xfId="0" applyFill="1" applyBorder="1" applyProtection="1">
      <alignment vertical="center"/>
      <protection locked="0"/>
    </xf>
    <xf numFmtId="0" fontId="0" fillId="2" borderId="32" xfId="0" applyFill="1" applyBorder="1" applyAlignment="1" applyProtection="1">
      <alignment horizontal="left" vertical="center"/>
      <protection locked="0"/>
    </xf>
    <xf numFmtId="0" fontId="0" fillId="2" borderId="105" xfId="0" applyFill="1" applyBorder="1" applyProtection="1">
      <alignment vertical="center"/>
      <protection locked="0"/>
    </xf>
    <xf numFmtId="0" fontId="0" fillId="2" borderId="23" xfId="0" applyFill="1" applyBorder="1" applyProtection="1">
      <alignment vertical="center"/>
      <protection locked="0"/>
    </xf>
    <xf numFmtId="0" fontId="0" fillId="2" borderId="18" xfId="0" applyFill="1" applyBorder="1" applyProtection="1">
      <alignment vertical="center"/>
      <protection locked="0"/>
    </xf>
    <xf numFmtId="0" fontId="0" fillId="2" borderId="25" xfId="0" applyFill="1" applyBorder="1" applyProtection="1">
      <alignment vertical="center"/>
      <protection locked="0"/>
    </xf>
    <xf numFmtId="49" fontId="0" fillId="2" borderId="32" xfId="0" applyNumberFormat="1"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2" borderId="106" xfId="0" applyFill="1" applyBorder="1" applyProtection="1">
      <alignment vertical="center"/>
      <protection locked="0"/>
    </xf>
    <xf numFmtId="0" fontId="0" fillId="2" borderId="57" xfId="0" applyFill="1" applyBorder="1" applyProtection="1">
      <alignment vertical="center"/>
      <protection locked="0"/>
    </xf>
    <xf numFmtId="0" fontId="0" fillId="2" borderId="52" xfId="0" applyFill="1" applyBorder="1" applyProtection="1">
      <alignment vertical="center"/>
      <protection locked="0"/>
    </xf>
    <xf numFmtId="0" fontId="0" fillId="2" borderId="54" xfId="0" applyFill="1" applyBorder="1" applyProtection="1">
      <alignment vertical="center"/>
      <protection locked="0"/>
    </xf>
    <xf numFmtId="0" fontId="16" fillId="0" borderId="28" xfId="0" applyFont="1" applyBorder="1" applyAlignment="1" applyProtection="1">
      <alignment horizontal="center" vertical="center"/>
      <protection hidden="1"/>
    </xf>
    <xf numFmtId="0" fontId="0" fillId="0" borderId="119" xfId="0" applyBorder="1" applyProtection="1">
      <alignment vertical="center"/>
      <protection hidden="1"/>
    </xf>
    <xf numFmtId="0" fontId="0" fillId="0" borderId="120" xfId="0" applyBorder="1" applyProtection="1">
      <alignment vertical="center"/>
      <protection hidden="1"/>
    </xf>
    <xf numFmtId="0" fontId="0" fillId="0" borderId="121" xfId="0" applyBorder="1" applyProtection="1">
      <alignment vertical="center"/>
      <protection hidden="1"/>
    </xf>
    <xf numFmtId="0" fontId="0" fillId="0" borderId="122" xfId="0" applyBorder="1" applyProtection="1">
      <alignment vertical="center"/>
      <protection hidden="1"/>
    </xf>
    <xf numFmtId="0" fontId="0" fillId="0" borderId="123" xfId="0" applyBorder="1" applyProtection="1">
      <alignment vertical="center"/>
      <protection hidden="1"/>
    </xf>
    <xf numFmtId="0" fontId="0" fillId="0" borderId="124" xfId="0" applyBorder="1" applyProtection="1">
      <alignment vertical="center"/>
      <protection hidden="1"/>
    </xf>
    <xf numFmtId="0" fontId="0" fillId="0" borderId="125" xfId="0" applyBorder="1" applyProtection="1">
      <alignment vertical="center"/>
      <protection hidden="1"/>
    </xf>
    <xf numFmtId="0" fontId="0" fillId="0" borderId="126" xfId="0" applyBorder="1" applyProtection="1">
      <alignment vertical="center"/>
      <protection hidden="1"/>
    </xf>
    <xf numFmtId="0" fontId="0" fillId="0" borderId="127" xfId="0" applyBorder="1" applyProtection="1">
      <alignment vertical="center"/>
      <protection hidden="1"/>
    </xf>
    <xf numFmtId="0" fontId="0" fillId="0" borderId="97" xfId="0" applyBorder="1" applyProtection="1">
      <alignment vertical="center"/>
      <protection hidden="1"/>
    </xf>
    <xf numFmtId="0" fontId="0" fillId="2" borderId="120" xfId="0" applyFill="1" applyBorder="1" applyProtection="1">
      <alignment vertical="center"/>
      <protection locked="0"/>
    </xf>
    <xf numFmtId="0" fontId="0" fillId="2" borderId="123" xfId="0" applyFill="1" applyBorder="1" applyProtection="1">
      <alignment vertical="center"/>
      <protection locked="0"/>
    </xf>
    <xf numFmtId="0" fontId="0" fillId="2" borderId="126" xfId="0" applyFill="1" applyBorder="1" applyProtection="1">
      <alignment vertical="center"/>
      <protection locked="0"/>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128" xfId="0" applyFont="1" applyBorder="1" applyAlignment="1">
      <alignment horizontal="center" vertical="center"/>
    </xf>
    <xf numFmtId="0" fontId="10" fillId="0" borderId="98" xfId="0" applyFont="1" applyBorder="1" applyAlignment="1">
      <alignment horizontal="center" vertical="center"/>
    </xf>
    <xf numFmtId="0" fontId="10" fillId="0" borderId="61" xfId="0" applyFont="1" applyBorder="1" applyAlignment="1">
      <alignment horizontal="center" vertical="center"/>
    </xf>
    <xf numFmtId="0" fontId="10" fillId="0" borderId="65" xfId="0" applyFont="1" applyBorder="1" applyAlignment="1">
      <alignment horizontal="center" vertical="center"/>
    </xf>
    <xf numFmtId="0" fontId="10" fillId="0" borderId="83"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84" xfId="0" applyFont="1" applyBorder="1" applyAlignment="1">
      <alignment horizontal="center" vertical="center"/>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96" xfId="0" applyFont="1" applyBorder="1" applyAlignment="1">
      <alignment horizontal="center" vertical="center"/>
    </xf>
    <xf numFmtId="0" fontId="10" fillId="0" borderId="11" xfId="0" applyFont="1" applyBorder="1" applyAlignment="1"/>
    <xf numFmtId="0" fontId="10" fillId="0" borderId="0" xfId="0" applyFont="1" applyAlignment="1"/>
    <xf numFmtId="0" fontId="0" fillId="0" borderId="0" xfId="0" applyAlignment="1"/>
    <xf numFmtId="0" fontId="10" fillId="0" borderId="88" xfId="0" applyFont="1" applyBorder="1" applyAlignment="1">
      <alignment horizontal="center" vertical="center" wrapText="1"/>
    </xf>
    <xf numFmtId="0" fontId="10" fillId="0" borderId="14" xfId="0" applyFont="1" applyBorder="1" applyAlignment="1">
      <alignment horizontal="center" vertical="center"/>
    </xf>
    <xf numFmtId="0" fontId="10" fillId="0" borderId="13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2" borderId="0" xfId="0" applyFont="1" applyFill="1" applyAlignment="1"/>
    <xf numFmtId="0" fontId="11" fillId="0" borderId="0" xfId="0" applyFont="1" applyAlignment="1">
      <alignment vertical="center" shrinkToFit="1"/>
    </xf>
    <xf numFmtId="0" fontId="11" fillId="0" borderId="0" xfId="0" applyFont="1" applyAlignment="1">
      <alignment horizontal="center" vertical="center"/>
    </xf>
    <xf numFmtId="0" fontId="7" fillId="0" borderId="0" xfId="0" applyFont="1" applyAlignment="1">
      <alignment shrinkToFit="1"/>
    </xf>
    <xf numFmtId="0" fontId="12" fillId="0" borderId="0" xfId="0" applyFont="1" applyAlignment="1">
      <alignment shrinkToFit="1"/>
    </xf>
    <xf numFmtId="0" fontId="14" fillId="0" borderId="0" xfId="0" applyFont="1">
      <alignment vertical="center"/>
    </xf>
    <xf numFmtId="49" fontId="11" fillId="0" borderId="0" xfId="0" applyNumberFormat="1" applyFont="1">
      <alignment vertical="center"/>
    </xf>
    <xf numFmtId="0" fontId="11" fillId="0" borderId="0" xfId="0" applyFont="1">
      <alignment vertical="center"/>
    </xf>
    <xf numFmtId="0" fontId="11" fillId="0" borderId="0" xfId="0" applyFont="1" applyAlignment="1">
      <alignment vertical="top"/>
    </xf>
    <xf numFmtId="0" fontId="14"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vertical="center" shrinkToFit="1"/>
    </xf>
    <xf numFmtId="176" fontId="10" fillId="0" borderId="0" xfId="0" applyNumberFormat="1" applyFont="1">
      <alignment vertical="center"/>
    </xf>
    <xf numFmtId="0" fontId="10" fillId="0" borderId="0" xfId="0" applyFont="1" applyAlignment="1">
      <alignment shrinkToFit="1"/>
    </xf>
    <xf numFmtId="0" fontId="0" fillId="0" borderId="8" xfId="0" applyBorder="1" applyProtection="1">
      <alignment vertical="center"/>
      <protection hidden="1"/>
    </xf>
    <xf numFmtId="0" fontId="10" fillId="0" borderId="56" xfId="0" applyFont="1" applyBorder="1" applyAlignment="1"/>
    <xf numFmtId="0" fontId="17" fillId="0" borderId="56" xfId="0" applyFont="1" applyBorder="1" applyAlignment="1"/>
    <xf numFmtId="0" fontId="10" fillId="0" borderId="134" xfId="0" applyFont="1" applyBorder="1" applyAlignment="1">
      <alignment horizontal="center" vertical="center" wrapText="1"/>
    </xf>
    <xf numFmtId="0" fontId="17" fillId="0" borderId="0" xfId="0" applyFont="1" applyAlignment="1"/>
    <xf numFmtId="0" fontId="10" fillId="0" borderId="21" xfId="0" applyFont="1" applyBorder="1" applyAlignment="1">
      <alignment horizontal="center" vertical="center"/>
    </xf>
    <xf numFmtId="0" fontId="10" fillId="0" borderId="66" xfId="0" applyFont="1" applyBorder="1" applyAlignment="1">
      <alignment horizontal="center" vertical="center"/>
    </xf>
    <xf numFmtId="0" fontId="0" fillId="0" borderId="71" xfId="0" applyBorder="1" applyProtection="1">
      <alignment vertical="center"/>
      <protection hidden="1"/>
    </xf>
    <xf numFmtId="0" fontId="2" fillId="0" borderId="97" xfId="0" applyFont="1" applyBorder="1" applyProtection="1">
      <alignment vertical="center"/>
      <protection hidden="1"/>
    </xf>
    <xf numFmtId="0" fontId="18" fillId="0" borderId="0" xfId="0" applyFont="1" applyProtection="1">
      <alignment vertical="center"/>
      <protection hidden="1"/>
    </xf>
    <xf numFmtId="0" fontId="11" fillId="0" borderId="0" xfId="0" applyFont="1" applyAlignment="1"/>
    <xf numFmtId="0" fontId="12" fillId="0" borderId="0" xfId="0" applyFont="1">
      <alignment vertical="center"/>
    </xf>
    <xf numFmtId="0" fontId="0" fillId="0" borderId="5" xfId="0" applyBorder="1" applyAlignment="1">
      <alignment horizontal="center" vertical="center"/>
    </xf>
    <xf numFmtId="0" fontId="0" fillId="0" borderId="5" xfId="0" applyBorder="1">
      <alignment vertical="center"/>
    </xf>
    <xf numFmtId="0" fontId="0" fillId="0" borderId="0" xfId="0" applyAlignment="1">
      <alignment horizontal="left" vertical="top" wrapText="1"/>
    </xf>
    <xf numFmtId="0" fontId="22" fillId="0" borderId="0" xfId="0" applyFont="1">
      <alignment vertical="center"/>
    </xf>
    <xf numFmtId="0" fontId="20" fillId="0" borderId="0" xfId="0" applyFont="1">
      <alignment vertical="center"/>
    </xf>
    <xf numFmtId="0" fontId="22" fillId="0" borderId="11" xfId="0" applyFont="1" applyBorder="1">
      <alignment vertical="center"/>
    </xf>
    <xf numFmtId="0" fontId="22" fillId="0" borderId="0" xfId="0" applyFont="1" applyAlignment="1">
      <alignment horizontal="right" vertical="center"/>
    </xf>
    <xf numFmtId="0" fontId="10" fillId="0" borderId="139" xfId="0" applyFont="1" applyBorder="1" applyAlignment="1">
      <alignment horizontal="center" vertical="center" wrapText="1"/>
    </xf>
    <xf numFmtId="0" fontId="10" fillId="0" borderId="0" xfId="0" applyFont="1" applyAlignment="1">
      <alignment horizontal="center" vertical="center"/>
    </xf>
    <xf numFmtId="0" fontId="10" fillId="0" borderId="15" xfId="0" applyFont="1" applyBorder="1">
      <alignment vertical="center"/>
    </xf>
    <xf numFmtId="0" fontId="10" fillId="0" borderId="16" xfId="0" applyFont="1" applyBorder="1">
      <alignment vertical="center"/>
    </xf>
    <xf numFmtId="0" fontId="10" fillId="0" borderId="96" xfId="0" applyFont="1" applyBorder="1">
      <alignment vertical="center"/>
    </xf>
    <xf numFmtId="0" fontId="10" fillId="0" borderId="129" xfId="0" applyFont="1" applyBorder="1">
      <alignment vertical="center"/>
    </xf>
    <xf numFmtId="0" fontId="10" fillId="0" borderId="27" xfId="0" applyFont="1" applyBorder="1">
      <alignment vertical="center"/>
    </xf>
    <xf numFmtId="0" fontId="10" fillId="0" borderId="13" xfId="0" applyFont="1" applyBorder="1">
      <alignment vertical="center"/>
    </xf>
    <xf numFmtId="0" fontId="10" fillId="0" borderId="95" xfId="0" applyFont="1" applyBorder="1">
      <alignment vertical="center"/>
    </xf>
    <xf numFmtId="0" fontId="10" fillId="0" borderId="133" xfId="0" applyFont="1" applyBorder="1">
      <alignment vertical="center"/>
    </xf>
    <xf numFmtId="0" fontId="10" fillId="0" borderId="130" xfId="0" applyFont="1" applyBorder="1">
      <alignment vertical="center"/>
    </xf>
    <xf numFmtId="0" fontId="10" fillId="0" borderId="89" xfId="0" applyFont="1" applyBorder="1">
      <alignment vertical="center"/>
    </xf>
    <xf numFmtId="0" fontId="10" fillId="0" borderId="90" xfId="0" applyFont="1" applyBorder="1">
      <alignment vertical="center"/>
    </xf>
    <xf numFmtId="0" fontId="10" fillId="0" borderId="131" xfId="0" applyFont="1" applyBorder="1">
      <alignment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26" xfId="0" applyFont="1" applyBorder="1" applyAlignment="1">
      <alignment horizontal="center" vertical="center"/>
    </xf>
    <xf numFmtId="0" fontId="10" fillId="0" borderId="140" xfId="0" applyFont="1" applyBorder="1" applyAlignment="1">
      <alignment horizontal="center" vertical="center"/>
    </xf>
    <xf numFmtId="0" fontId="10" fillId="0" borderId="0" xfId="0" applyFont="1" applyAlignment="1">
      <alignment horizontal="center"/>
    </xf>
    <xf numFmtId="0" fontId="10" fillId="0" borderId="15"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lignment horizontal="left" vertical="center"/>
    </xf>
    <xf numFmtId="0" fontId="10" fillId="0" borderId="22" xfId="0" applyFont="1" applyBorder="1" applyAlignment="1">
      <alignment horizontal="left" vertical="center"/>
    </xf>
    <xf numFmtId="0" fontId="10" fillId="0" borderId="55" xfId="0" applyFont="1" applyBorder="1" applyAlignment="1">
      <alignment horizontal="center" vertical="center" wrapText="1"/>
    </xf>
    <xf numFmtId="0" fontId="10" fillId="0" borderId="55" xfId="0" applyFont="1" applyBorder="1" applyAlignment="1">
      <alignment horizontal="left" vertical="center"/>
    </xf>
    <xf numFmtId="0" fontId="10" fillId="0" borderId="72" xfId="0" applyFont="1" applyBorder="1" applyAlignment="1">
      <alignment horizontal="center" vertical="center" wrapText="1"/>
    </xf>
    <xf numFmtId="0" fontId="10" fillId="0" borderId="72" xfId="0" applyFont="1" applyBorder="1" applyAlignment="1">
      <alignment horizontal="center" vertical="center"/>
    </xf>
    <xf numFmtId="0" fontId="17" fillId="0" borderId="56" xfId="0" applyFont="1" applyBorder="1" applyAlignment="1">
      <alignment horizontal="center"/>
    </xf>
    <xf numFmtId="0" fontId="10" fillId="0" borderId="56" xfId="0" applyFont="1" applyBorder="1" applyAlignment="1">
      <alignment horizontal="center"/>
    </xf>
    <xf numFmtId="0" fontId="0" fillId="0" borderId="0" xfId="0" applyAlignment="1">
      <alignment horizontal="center" vertical="center"/>
    </xf>
    <xf numFmtId="0" fontId="10" fillId="0" borderId="55" xfId="0" applyFont="1" applyBorder="1">
      <alignment vertical="center"/>
    </xf>
    <xf numFmtId="0" fontId="10" fillId="0" borderId="55" xfId="0" applyFont="1"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lignment vertical="center"/>
    </xf>
    <xf numFmtId="0" fontId="10" fillId="0" borderId="0" xfId="0" applyFont="1" applyBorder="1" applyAlignment="1">
      <alignment horizontal="center" vertical="center"/>
    </xf>
    <xf numFmtId="0" fontId="0" fillId="0" borderId="138" xfId="0" applyBorder="1" applyAlignment="1">
      <alignment wrapText="1"/>
    </xf>
    <xf numFmtId="0" fontId="0" fillId="0" borderId="138" xfId="0" applyBorder="1" applyAlignment="1"/>
    <xf numFmtId="0" fontId="0" fillId="0" borderId="0" xfId="0" applyAlignment="1">
      <alignment vertical="top"/>
    </xf>
    <xf numFmtId="0" fontId="20" fillId="0" borderId="3" xfId="0" applyFont="1" applyBorder="1">
      <alignment vertical="center"/>
    </xf>
    <xf numFmtId="0" fontId="0" fillId="0" borderId="6" xfId="0" applyBorder="1" applyAlignment="1">
      <alignment horizontal="left" vertical="center"/>
    </xf>
    <xf numFmtId="0" fontId="20" fillId="0" borderId="84" xfId="0" applyFont="1" applyBorder="1" applyAlignment="1">
      <alignment horizontal="center" vertical="center"/>
    </xf>
    <xf numFmtId="0" fontId="0" fillId="0" borderId="58" xfId="0" applyBorder="1">
      <alignment vertical="center"/>
    </xf>
    <xf numFmtId="0" fontId="0" fillId="0" borderId="142" xfId="0" applyBorder="1">
      <alignment vertical="center"/>
    </xf>
    <xf numFmtId="0" fontId="0" fillId="0" borderId="60" xfId="0" applyBorder="1" applyAlignment="1">
      <alignment horizontal="left"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21" fillId="0" borderId="84" xfId="0" applyFont="1" applyBorder="1" applyAlignment="1">
      <alignment horizontal="center" vertical="center"/>
    </xf>
    <xf numFmtId="0" fontId="5" fillId="0" borderId="147" xfId="0" applyFont="1" applyBorder="1" applyAlignment="1">
      <alignment horizontal="center" vertical="center"/>
    </xf>
    <xf numFmtId="0" fontId="0" fillId="0" borderId="76" xfId="0" applyBorder="1" applyAlignment="1">
      <alignment horizontal="center" vertical="center"/>
    </xf>
    <xf numFmtId="0" fontId="0" fillId="0" borderId="80" xfId="0" applyBorder="1" applyAlignment="1">
      <alignment horizontal="center" vertical="center"/>
    </xf>
    <xf numFmtId="0" fontId="0" fillId="0" borderId="81" xfId="0" applyBorder="1">
      <alignment vertical="center"/>
    </xf>
    <xf numFmtId="0" fontId="0" fillId="0" borderId="81" xfId="0" applyBorder="1" applyAlignment="1">
      <alignment horizontal="center" vertical="center"/>
    </xf>
    <xf numFmtId="0" fontId="24" fillId="0" borderId="0" xfId="0" applyFont="1" applyAlignment="1">
      <alignment vertical="top"/>
    </xf>
    <xf numFmtId="0" fontId="26" fillId="0" borderId="0" xfId="0" applyFont="1" applyAlignment="1">
      <alignment horizontal="left" vertical="top"/>
    </xf>
    <xf numFmtId="0" fontId="0" fillId="0" borderId="148" xfId="0" applyBorder="1" applyAlignment="1">
      <alignment horizontal="center" vertical="center"/>
    </xf>
    <xf numFmtId="0" fontId="0" fillId="0" borderId="82" xfId="0" applyBorder="1" applyAlignment="1">
      <alignment horizontal="center" vertical="center"/>
    </xf>
    <xf numFmtId="38" fontId="0" fillId="0" borderId="0" xfId="2" applyFont="1">
      <alignment vertical="center"/>
    </xf>
    <xf numFmtId="0" fontId="22" fillId="0" borderId="0" xfId="0" applyFont="1" applyAlignment="1">
      <alignment horizontal="right"/>
    </xf>
    <xf numFmtId="38" fontId="22" fillId="0" borderId="0" xfId="2" applyFont="1" applyAlignment="1">
      <alignment horizontal="right" vertical="center"/>
    </xf>
    <xf numFmtId="0" fontId="22" fillId="0" borderId="11" xfId="0" applyFont="1" applyBorder="1" applyAlignment="1">
      <alignment horizontal="right" vertical="center"/>
    </xf>
    <xf numFmtId="0" fontId="21" fillId="0" borderId="2" xfId="0" applyFont="1" applyBorder="1" applyAlignment="1">
      <alignment horizontal="left" vertical="center"/>
    </xf>
    <xf numFmtId="0" fontId="20" fillId="0" borderId="4" xfId="0" applyFont="1" applyBorder="1">
      <alignment vertical="center"/>
    </xf>
    <xf numFmtId="0" fontId="27" fillId="0" borderId="10" xfId="0" applyFont="1" applyBorder="1" applyAlignment="1">
      <alignment horizontal="left" vertical="top"/>
    </xf>
    <xf numFmtId="0" fontId="20" fillId="0" borderId="11" xfId="0" applyFont="1" applyBorder="1">
      <alignment vertical="center"/>
    </xf>
    <xf numFmtId="0" fontId="20" fillId="0" borderId="12" xfId="0" applyFont="1" applyBorder="1">
      <alignment vertical="center"/>
    </xf>
    <xf numFmtId="14" fontId="25" fillId="6" borderId="0" xfId="0" applyNumberFormat="1" applyFont="1" applyFill="1" applyProtection="1">
      <alignment vertical="center"/>
      <protection locked="0" hidden="1"/>
    </xf>
    <xf numFmtId="0" fontId="0" fillId="2" borderId="5" xfId="0" applyFill="1" applyBorder="1" applyProtection="1">
      <alignment vertical="center"/>
      <protection locked="0"/>
    </xf>
    <xf numFmtId="0" fontId="0" fillId="2" borderId="81" xfId="0" applyFill="1" applyBorder="1" applyProtection="1">
      <alignment vertical="center"/>
      <protection locked="0"/>
    </xf>
    <xf numFmtId="0" fontId="0" fillId="6" borderId="6" xfId="0" applyFill="1" applyBorder="1" applyProtection="1">
      <alignment vertical="center"/>
      <protection locked="0"/>
    </xf>
    <xf numFmtId="0" fontId="13" fillId="0" borderId="73" xfId="0" applyFont="1" applyBorder="1" applyAlignment="1">
      <alignment horizontal="center" vertical="center" wrapText="1"/>
    </xf>
    <xf numFmtId="0" fontId="13" fillId="0" borderId="84" xfId="0" applyFont="1" applyBorder="1" applyAlignment="1">
      <alignment horizontal="center" vertical="center"/>
    </xf>
    <xf numFmtId="0" fontId="10" fillId="0" borderId="84" xfId="0" applyFont="1" applyBorder="1" applyAlignment="1">
      <alignment horizontal="center" vertical="center" wrapText="1"/>
    </xf>
    <xf numFmtId="0" fontId="10" fillId="0" borderId="147" xfId="0" applyFont="1" applyBorder="1" applyAlignment="1">
      <alignment horizontal="center" vertical="center" wrapText="1"/>
    </xf>
    <xf numFmtId="0" fontId="17" fillId="0" borderId="56" xfId="0" applyFont="1" applyBorder="1" applyAlignment="1">
      <alignment horizontal="center" vertical="center"/>
    </xf>
    <xf numFmtId="0" fontId="17" fillId="0" borderId="0" xfId="0" applyFont="1" applyAlignment="1">
      <alignment horizontal="center" vertical="center"/>
    </xf>
    <xf numFmtId="0" fontId="10" fillId="0" borderId="56" xfId="0" applyFont="1" applyBorder="1">
      <alignment vertical="center"/>
    </xf>
    <xf numFmtId="0" fontId="10" fillId="0" borderId="150" xfId="0" applyFont="1" applyBorder="1">
      <alignment vertical="center"/>
    </xf>
    <xf numFmtId="0" fontId="10" fillId="0" borderId="151" xfId="0" applyFont="1" applyBorder="1">
      <alignment vertical="center"/>
    </xf>
    <xf numFmtId="0" fontId="10" fillId="0" borderId="152" xfId="0" applyFont="1" applyBorder="1">
      <alignment vertical="center"/>
    </xf>
    <xf numFmtId="0" fontId="10" fillId="0" borderId="60" xfId="0" applyFont="1" applyBorder="1">
      <alignment vertical="center"/>
    </xf>
    <xf numFmtId="0" fontId="10" fillId="0" borderId="153" xfId="0" applyFont="1" applyBorder="1">
      <alignment vertical="center"/>
    </xf>
    <xf numFmtId="0" fontId="10" fillId="0" borderId="154" xfId="0" applyFont="1" applyBorder="1">
      <alignment vertical="center"/>
    </xf>
    <xf numFmtId="0" fontId="10" fillId="0" borderId="155" xfId="0" applyFont="1" applyBorder="1">
      <alignment vertical="center"/>
    </xf>
    <xf numFmtId="0" fontId="10" fillId="0" borderId="150" xfId="0" applyFont="1" applyBorder="1" applyAlignment="1">
      <alignment horizontal="left" vertical="center"/>
    </xf>
    <xf numFmtId="0" fontId="10" fillId="0" borderId="154" xfId="0" applyFont="1" applyBorder="1" applyAlignment="1">
      <alignment horizontal="left" vertical="center"/>
    </xf>
    <xf numFmtId="0" fontId="10" fillId="0" borderId="92" xfId="0" applyFont="1" applyBorder="1" applyAlignment="1">
      <alignment horizontal="left" vertical="center"/>
    </xf>
    <xf numFmtId="0" fontId="10" fillId="0" borderId="61" xfId="0" applyFont="1" applyBorder="1" applyAlignment="1">
      <alignment horizontal="left" vertical="center"/>
    </xf>
    <xf numFmtId="0" fontId="10" fillId="0" borderId="65" xfId="0" applyFont="1" applyBorder="1" applyAlignment="1">
      <alignment horizontal="left" vertical="center"/>
    </xf>
    <xf numFmtId="0" fontId="10" fillId="0" borderId="155" xfId="0" applyFont="1" applyBorder="1" applyAlignment="1">
      <alignment horizontal="left" vertical="center"/>
    </xf>
    <xf numFmtId="0" fontId="17" fillId="0" borderId="56" xfId="0" applyFont="1" applyBorder="1" applyAlignment="1">
      <alignment horizontal="left"/>
    </xf>
    <xf numFmtId="176" fontId="10" fillId="0" borderId="0" xfId="0" applyNumberFormat="1" applyFont="1" applyAlignment="1"/>
    <xf numFmtId="176" fontId="10" fillId="0" borderId="0" xfId="0" applyNumberFormat="1" applyFont="1" applyAlignment="1">
      <alignment horizontal="center"/>
    </xf>
    <xf numFmtId="176" fontId="0" fillId="0" borderId="0" xfId="0" applyNumberFormat="1">
      <alignment vertical="center"/>
    </xf>
    <xf numFmtId="0" fontId="10" fillId="0" borderId="1" xfId="0" applyFont="1" applyBorder="1" applyAlignment="1">
      <alignment horizontal="center" vertical="center"/>
    </xf>
    <xf numFmtId="0" fontId="10" fillId="0" borderId="156" xfId="0" applyFont="1" applyBorder="1">
      <alignment vertical="center"/>
    </xf>
    <xf numFmtId="0" fontId="10" fillId="0" borderId="157" xfId="0" applyFont="1" applyBorder="1">
      <alignment vertical="center"/>
    </xf>
    <xf numFmtId="0" fontId="10" fillId="0" borderId="158" xfId="0" applyFont="1" applyBorder="1" applyAlignment="1">
      <alignment horizontal="center" vertical="center"/>
    </xf>
    <xf numFmtId="0" fontId="10" fillId="0" borderId="154" xfId="0" applyFont="1" applyBorder="1" applyAlignment="1">
      <alignment horizontal="center" vertical="center"/>
    </xf>
    <xf numFmtId="0" fontId="10" fillId="0" borderId="155" xfId="0" applyFont="1" applyBorder="1" applyAlignment="1">
      <alignment horizontal="center" vertical="center"/>
    </xf>
    <xf numFmtId="0" fontId="10" fillId="0" borderId="152" xfId="0" applyFont="1" applyBorder="1" applyAlignment="1">
      <alignment horizontal="center" vertical="center"/>
    </xf>
    <xf numFmtId="0" fontId="10" fillId="0" borderId="1" xfId="0" applyFont="1" applyBorder="1">
      <alignment vertical="center"/>
    </xf>
    <xf numFmtId="0" fontId="10" fillId="0" borderId="158" xfId="0" applyFont="1" applyBorder="1">
      <alignment vertical="center"/>
    </xf>
    <xf numFmtId="0" fontId="10" fillId="0" borderId="14" xfId="0" applyFont="1" applyBorder="1">
      <alignment vertical="center"/>
    </xf>
    <xf numFmtId="0" fontId="10" fillId="0" borderId="9" xfId="0" applyFont="1" applyBorder="1">
      <alignment vertical="center"/>
    </xf>
    <xf numFmtId="0" fontId="10" fillId="0" borderId="66" xfId="0" applyFont="1" applyBorder="1">
      <alignment vertical="center"/>
    </xf>
    <xf numFmtId="0" fontId="10" fillId="0" borderId="21" xfId="0" applyFont="1" applyBorder="1">
      <alignment vertical="center"/>
    </xf>
    <xf numFmtId="0" fontId="10" fillId="0" borderId="91" xfId="0" applyFont="1" applyBorder="1">
      <alignment vertical="center"/>
    </xf>
    <xf numFmtId="0" fontId="20" fillId="0" borderId="72" xfId="0" applyFont="1" applyBorder="1">
      <alignment vertical="center"/>
    </xf>
    <xf numFmtId="0" fontId="0" fillId="0" borderId="6" xfId="0" applyBorder="1">
      <alignment vertical="center"/>
    </xf>
    <xf numFmtId="0" fontId="0" fillId="0" borderId="69" xfId="0" applyBorder="1" applyAlignment="1">
      <alignment horizontal="left" vertical="center"/>
    </xf>
    <xf numFmtId="0" fontId="0" fillId="0" borderId="73" xfId="0" applyBorder="1" applyAlignment="1">
      <alignment horizontal="left"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20" fillId="0" borderId="68" xfId="0" applyFont="1" applyBorder="1" applyAlignment="1">
      <alignment horizontal="center" vertical="center"/>
    </xf>
    <xf numFmtId="0" fontId="20" fillId="0" borderId="73" xfId="0" applyFont="1" applyBorder="1" applyAlignment="1">
      <alignment horizontal="center" vertical="center"/>
    </xf>
    <xf numFmtId="0" fontId="20" fillId="0" borderId="74" xfId="0" applyFont="1" applyBorder="1" applyAlignment="1">
      <alignment horizontal="center" vertical="center"/>
    </xf>
    <xf numFmtId="0" fontId="20" fillId="0" borderId="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1" fillId="0" borderId="146" xfId="0" applyFont="1" applyBorder="1" applyAlignment="1">
      <alignment horizontal="center" vertical="center"/>
    </xf>
    <xf numFmtId="0" fontId="21" fillId="0" borderId="144" xfId="0" applyFont="1" applyBorder="1" applyAlignment="1">
      <alignment horizontal="center" vertical="center"/>
    </xf>
    <xf numFmtId="0" fontId="0" fillId="0" borderId="142" xfId="0" applyBorder="1" applyAlignment="1">
      <alignment horizontal="center" vertical="center"/>
    </xf>
    <xf numFmtId="0" fontId="0" fillId="0" borderId="144" xfId="0" applyBorder="1" applyAlignment="1">
      <alignment horizontal="center" vertical="center"/>
    </xf>
    <xf numFmtId="49" fontId="0" fillId="0" borderId="69" xfId="0" applyNumberFormat="1" applyBorder="1" applyAlignment="1">
      <alignment horizontal="center" vertical="center"/>
    </xf>
    <xf numFmtId="49" fontId="0" fillId="0" borderId="70" xfId="0" applyNumberFormat="1" applyBorder="1" applyAlignment="1">
      <alignment horizontal="center" vertical="center"/>
    </xf>
    <xf numFmtId="0" fontId="0" fillId="2" borderId="75" xfId="0" applyFill="1" applyBorder="1" applyAlignment="1" applyProtection="1">
      <alignment horizontal="center" vertical="center"/>
      <protection locked="0"/>
    </xf>
    <xf numFmtId="0" fontId="0" fillId="2" borderId="143" xfId="0" applyFill="1" applyBorder="1" applyAlignment="1" applyProtection="1">
      <alignment horizontal="center" vertical="center"/>
      <protection locked="0"/>
    </xf>
    <xf numFmtId="0" fontId="0" fillId="2" borderId="145" xfId="0" applyFill="1" applyBorder="1" applyAlignment="1" applyProtection="1">
      <alignment horizontal="center" vertical="center"/>
      <protection locked="0"/>
    </xf>
    <xf numFmtId="0" fontId="0" fillId="2" borderId="149" xfId="0" applyFill="1" applyBorder="1" applyAlignment="1" applyProtection="1">
      <alignment horizontal="left" vertical="center"/>
      <protection locked="0"/>
    </xf>
    <xf numFmtId="0" fontId="0" fillId="2" borderId="143" xfId="0" applyFill="1" applyBorder="1" applyAlignment="1" applyProtection="1">
      <alignment horizontal="left" vertical="center"/>
      <protection locked="0"/>
    </xf>
    <xf numFmtId="0" fontId="0" fillId="2" borderId="144" xfId="0" applyFill="1" applyBorder="1" applyAlignment="1" applyProtection="1">
      <alignment horizontal="left" vertical="center"/>
      <protection locked="0"/>
    </xf>
    <xf numFmtId="0" fontId="5" fillId="0" borderId="72" xfId="0" applyFont="1" applyBorder="1" applyAlignment="1">
      <alignment horizontal="center" vertical="center"/>
    </xf>
    <xf numFmtId="0" fontId="5" fillId="0" borderId="69" xfId="0" applyFont="1" applyBorder="1" applyAlignment="1">
      <alignment horizontal="center" vertical="center"/>
    </xf>
    <xf numFmtId="0" fontId="5" fillId="0" borderId="73" xfId="0" applyFont="1" applyBorder="1" applyAlignment="1">
      <alignment horizontal="center" vertical="center"/>
    </xf>
    <xf numFmtId="0" fontId="0" fillId="2" borderId="142" xfId="0" applyFill="1" applyBorder="1" applyAlignment="1" applyProtection="1">
      <alignment horizontal="center" vertical="center"/>
      <protection locked="0"/>
    </xf>
    <xf numFmtId="0" fontId="0" fillId="2" borderId="144" xfId="0" applyFill="1" applyBorder="1" applyAlignment="1" applyProtection="1">
      <alignment horizontal="center" vertical="center"/>
      <protection locked="0"/>
    </xf>
    <xf numFmtId="0" fontId="10" fillId="0" borderId="76" xfId="0" applyFont="1" applyBorder="1" applyAlignment="1">
      <alignment horizontal="center" vertical="center" wrapText="1"/>
    </xf>
    <xf numFmtId="0" fontId="17" fillId="0" borderId="56" xfId="0" applyFont="1" applyBorder="1" applyAlignment="1">
      <alignment horizontal="center"/>
    </xf>
    <xf numFmtId="0" fontId="10" fillId="0" borderId="56" xfId="0" applyFont="1" applyBorder="1" applyAlignment="1">
      <alignment horizontal="center"/>
    </xf>
    <xf numFmtId="0" fontId="10" fillId="0" borderId="84" xfId="0" applyFont="1" applyBorder="1" applyAlignment="1">
      <alignment horizontal="center" vertical="center" wrapText="1"/>
    </xf>
    <xf numFmtId="0" fontId="14" fillId="0" borderId="80" xfId="0" applyFont="1" applyBorder="1" applyAlignment="1">
      <alignment horizontal="center" vertical="center"/>
    </xf>
    <xf numFmtId="0" fontId="14" fillId="0" borderId="81" xfId="0" applyFont="1" applyBorder="1" applyAlignment="1">
      <alignment horizontal="center" vertical="center"/>
    </xf>
    <xf numFmtId="49" fontId="11" fillId="0" borderId="81" xfId="0" applyNumberFormat="1" applyFont="1" applyBorder="1" applyAlignment="1">
      <alignment horizontal="center" vertical="center"/>
    </xf>
    <xf numFmtId="0" fontId="11" fillId="0" borderId="81" xfId="0" applyFont="1" applyBorder="1" applyAlignment="1">
      <alignment horizontal="center" vertical="center"/>
    </xf>
    <xf numFmtId="0" fontId="10" fillId="0" borderId="92" xfId="0" applyFont="1" applyBorder="1" applyAlignment="1">
      <alignment horizontal="center" vertical="center"/>
    </xf>
    <xf numFmtId="0" fontId="10" fillId="0" borderId="93" xfId="0" applyFont="1" applyBorder="1" applyAlignment="1">
      <alignment horizontal="center" vertical="center"/>
    </xf>
    <xf numFmtId="0" fontId="10" fillId="0" borderId="98" xfId="0" applyFont="1" applyBorder="1" applyAlignment="1">
      <alignment horizontal="center" vertical="center"/>
    </xf>
    <xf numFmtId="0" fontId="10" fillId="0" borderId="94" xfId="0" applyFont="1" applyBorder="1" applyAlignment="1">
      <alignment horizontal="center" vertical="center"/>
    </xf>
    <xf numFmtId="0" fontId="10" fillId="0" borderId="135" xfId="0" applyFont="1" applyBorder="1" applyAlignment="1">
      <alignment horizontal="center" vertical="center"/>
    </xf>
    <xf numFmtId="0" fontId="10" fillId="0" borderId="136" xfId="0" applyFont="1" applyBorder="1" applyAlignment="1">
      <alignment horizontal="center" vertical="center"/>
    </xf>
    <xf numFmtId="0" fontId="10" fillId="0" borderId="137" xfId="0" applyFont="1" applyBorder="1" applyAlignment="1">
      <alignment horizontal="center" vertical="center"/>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128" xfId="0" applyFont="1" applyBorder="1" applyAlignment="1">
      <alignment horizontal="center" vertical="center"/>
    </xf>
    <xf numFmtId="0" fontId="10" fillId="0" borderId="115" xfId="0" applyFont="1" applyBorder="1" applyAlignment="1">
      <alignment horizontal="center" vertical="center"/>
    </xf>
    <xf numFmtId="0" fontId="0" fillId="2" borderId="0" xfId="0" applyFill="1" applyAlignment="1" applyProtection="1">
      <alignment horizontal="center" vertic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0" fillId="0" borderId="80" xfId="0" applyFont="1" applyBorder="1" applyAlignment="1">
      <alignment horizontal="center" vertical="center" wrapText="1"/>
    </xf>
    <xf numFmtId="0" fontId="11" fillId="0" borderId="0" xfId="0" applyFont="1" applyAlignment="1">
      <alignment horizont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96" xfId="0" applyFont="1" applyBorder="1" applyAlignment="1">
      <alignment horizontal="center" vertical="center"/>
    </xf>
    <xf numFmtId="0" fontId="10" fillId="0" borderId="129" xfId="0" applyFont="1" applyBorder="1" applyAlignment="1">
      <alignment horizontal="center" vertical="center"/>
    </xf>
    <xf numFmtId="0" fontId="10" fillId="0" borderId="0" xfId="0" applyFont="1" applyAlignment="1">
      <alignment horizontal="center"/>
    </xf>
    <xf numFmtId="0" fontId="10" fillId="0" borderId="72"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2" xfId="0" applyFont="1" applyBorder="1" applyAlignment="1">
      <alignment horizontal="center" vertical="center"/>
    </xf>
    <xf numFmtId="0" fontId="10" fillId="0" borderId="69" xfId="0" applyFont="1" applyBorder="1" applyAlignment="1">
      <alignment horizontal="center" vertical="center"/>
    </xf>
    <xf numFmtId="0" fontId="10" fillId="0" borderId="73" xfId="0" applyFont="1" applyBorder="1" applyAlignment="1">
      <alignment horizontal="center" vertical="center"/>
    </xf>
    <xf numFmtId="0" fontId="10" fillId="0" borderId="70" xfId="0" applyFont="1" applyBorder="1" applyAlignment="1">
      <alignment horizontal="center" vertical="center" wrapText="1"/>
    </xf>
    <xf numFmtId="0" fontId="12" fillId="0" borderId="0" xfId="0" applyFont="1" applyAlignment="1">
      <alignment horizontal="center" vertical="center"/>
    </xf>
    <xf numFmtId="0" fontId="11" fillId="0" borderId="75" xfId="0" applyFont="1" applyBorder="1" applyAlignment="1">
      <alignment horizontal="center" vertical="center"/>
    </xf>
    <xf numFmtId="0" fontId="14" fillId="0" borderId="79"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7" xfId="0" applyFont="1" applyBorder="1" applyAlignment="1">
      <alignment horizontal="center" vertical="center"/>
    </xf>
    <xf numFmtId="0" fontId="14" fillId="0" borderId="76"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8" xfId="0" applyFont="1" applyBorder="1" applyAlignment="1">
      <alignment horizontal="center" vertical="center"/>
    </xf>
    <xf numFmtId="0" fontId="14" fillId="0" borderId="6" xfId="0" applyFont="1" applyBorder="1" applyAlignment="1">
      <alignment horizontal="center" vertical="center" wrapText="1"/>
    </xf>
    <xf numFmtId="0" fontId="14" fillId="0" borderId="8" xfId="0" applyFont="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20" xfId="0" applyFont="1" applyBorder="1" applyAlignment="1">
      <alignment horizontal="center" vertical="center"/>
    </xf>
    <xf numFmtId="0" fontId="14" fillId="0" borderId="26" xfId="0" applyFont="1" applyBorder="1" applyAlignment="1">
      <alignment horizontal="center" vertical="center"/>
    </xf>
    <xf numFmtId="49" fontId="11" fillId="0" borderId="2"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71"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0" fillId="0" borderId="11" xfId="0" applyFont="1" applyBorder="1" applyAlignment="1">
      <alignment horizontal="center" shrinkToFit="1"/>
    </xf>
    <xf numFmtId="0" fontId="10" fillId="0" borderId="11" xfId="0" applyFont="1" applyBorder="1" applyAlignment="1">
      <alignment horizontal="center"/>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3" fillId="0" borderId="72" xfId="0" applyFont="1" applyBorder="1" applyAlignment="1">
      <alignment horizontal="center" vertical="center" shrinkToFit="1"/>
    </xf>
    <xf numFmtId="0" fontId="7" fillId="0" borderId="69" xfId="0" applyFont="1" applyBorder="1" applyAlignment="1">
      <alignment shrinkToFit="1"/>
    </xf>
    <xf numFmtId="0" fontId="14" fillId="0" borderId="58" xfId="0" applyFont="1" applyBorder="1" applyAlignment="1">
      <alignment horizontal="center" vertical="center"/>
    </xf>
    <xf numFmtId="0" fontId="14" fillId="0" borderId="55" xfId="0" applyFont="1" applyBorder="1" applyAlignment="1">
      <alignment horizontal="center" vertical="center"/>
    </xf>
    <xf numFmtId="0" fontId="11" fillId="0" borderId="72" xfId="0" applyFont="1" applyBorder="1" applyAlignment="1">
      <alignment horizontal="center" vertical="center" shrinkToFit="1"/>
    </xf>
    <xf numFmtId="0" fontId="12" fillId="0" borderId="69" xfId="0" applyFont="1" applyBorder="1" applyAlignment="1">
      <alignment shrinkToFit="1"/>
    </xf>
    <xf numFmtId="0" fontId="12" fillId="0" borderId="73" xfId="0" applyFont="1" applyBorder="1" applyAlignment="1">
      <alignment shrinkToFit="1"/>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82" xfId="0" applyFont="1" applyBorder="1" applyAlignment="1">
      <alignment horizontal="center" vertical="center"/>
    </xf>
    <xf numFmtId="0" fontId="14" fillId="0" borderId="74"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75" xfId="0" applyFont="1" applyBorder="1" applyAlignment="1">
      <alignment horizontal="center" vertical="top"/>
    </xf>
    <xf numFmtId="0" fontId="10" fillId="0" borderId="141" xfId="0" applyFont="1" applyBorder="1" applyAlignment="1">
      <alignment horizontal="center" vertical="center"/>
    </xf>
    <xf numFmtId="0" fontId="11" fillId="0" borderId="8" xfId="0" applyFont="1" applyBorder="1" applyAlignment="1">
      <alignment horizontal="center" vertical="top"/>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8"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176" fontId="10" fillId="0" borderId="56" xfId="0" applyNumberFormat="1" applyFont="1" applyBorder="1" applyAlignment="1">
      <alignment horizontal="center"/>
    </xf>
    <xf numFmtId="0" fontId="10" fillId="0" borderId="130" xfId="0" applyFont="1" applyBorder="1" applyAlignment="1">
      <alignment horizontal="center" vertical="center"/>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10" fillId="0" borderId="131" xfId="0" applyFont="1" applyBorder="1" applyAlignment="1">
      <alignment horizontal="center" vertical="center"/>
    </xf>
    <xf numFmtId="0" fontId="10" fillId="0" borderId="27" xfId="0" applyFont="1" applyBorder="1" applyAlignment="1">
      <alignment horizontal="center" vertical="center"/>
    </xf>
    <xf numFmtId="0" fontId="10" fillId="0" borderId="13" xfId="0" applyFont="1" applyBorder="1" applyAlignment="1">
      <alignment horizontal="center" vertical="center"/>
    </xf>
    <xf numFmtId="0" fontId="10" fillId="0" borderId="95" xfId="0" applyFont="1" applyBorder="1" applyAlignment="1">
      <alignment horizontal="center" vertical="center"/>
    </xf>
    <xf numFmtId="0" fontId="10" fillId="0" borderId="133" xfId="0" applyFont="1" applyBorder="1" applyAlignment="1">
      <alignment horizontal="center" vertical="center"/>
    </xf>
    <xf numFmtId="0" fontId="0" fillId="0" borderId="0" xfId="0" applyAlignment="1">
      <alignment horizontal="center" vertical="center"/>
    </xf>
    <xf numFmtId="0" fontId="25" fillId="0" borderId="72" xfId="0" applyFont="1" applyBorder="1" applyAlignment="1">
      <alignment horizontal="center" vertical="center"/>
    </xf>
    <xf numFmtId="0" fontId="25" fillId="0" borderId="69" xfId="0" applyFont="1" applyBorder="1" applyAlignment="1">
      <alignment horizontal="center" vertical="center"/>
    </xf>
    <xf numFmtId="0" fontId="25" fillId="0" borderId="7" xfId="0" applyFont="1" applyBorder="1" applyAlignment="1">
      <alignment horizontal="left" vertical="center"/>
    </xf>
    <xf numFmtId="0" fontId="25" fillId="0" borderId="8"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13</xdr:col>
      <xdr:colOff>318677</xdr:colOff>
      <xdr:row>7</xdr:row>
      <xdr:rowOff>115660</xdr:rowOff>
    </xdr:from>
    <xdr:to>
      <xdr:col>29</xdr:col>
      <xdr:colOff>311604</xdr:colOff>
      <xdr:row>13</xdr:row>
      <xdr:rowOff>219075</xdr:rowOff>
    </xdr:to>
    <xdr:sp macro="" textlink="">
      <xdr:nvSpPr>
        <xdr:cNvPr id="2" name="テキスト ボックス 1">
          <a:extLst>
            <a:ext uri="{FF2B5EF4-FFF2-40B4-BE49-F238E27FC236}">
              <a16:creationId xmlns:a16="http://schemas.microsoft.com/office/drawing/2014/main" id="{EAA9659C-96FD-43CC-B10B-375A2F797129}"/>
            </a:ext>
          </a:extLst>
        </xdr:cNvPr>
        <xdr:cNvSpPr txBox="1"/>
      </xdr:nvSpPr>
      <xdr:spPr>
        <a:xfrm>
          <a:off x="9319802" y="1811110"/>
          <a:ext cx="7536727" cy="1532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（注意事項）</a:t>
          </a:r>
          <a:endParaRPr kumimoji="1" lang="en-US" altLang="ja-JP" sz="1200"/>
        </a:p>
        <a:p>
          <a:r>
            <a:rPr kumimoji="1" lang="ja-JP" altLang="en-US" sz="1200"/>
            <a:t>＊文字は丁寧に楷書でご記入下さい。（入力可）</a:t>
          </a:r>
          <a:endParaRPr kumimoji="1" lang="en-US" altLang="ja-JP" sz="1200"/>
        </a:p>
        <a:p>
          <a:r>
            <a:rPr kumimoji="1" lang="ja-JP" altLang="en-US" sz="1200"/>
            <a:t>＊段・級は有資格者のみ記入して下さい。</a:t>
          </a:r>
          <a:endParaRPr kumimoji="1" lang="en-US" altLang="ja-JP" sz="1200"/>
        </a:p>
        <a:p>
          <a:r>
            <a:rPr kumimoji="1" lang="ja-JP" altLang="en-US" sz="1200"/>
            <a:t>＊全日分担金（有段者のみ一人当たり３，０００円）は</a:t>
          </a:r>
          <a:br>
            <a:rPr kumimoji="1" lang="en-US" altLang="ja-JP" sz="1200"/>
          </a:br>
          <a:r>
            <a:rPr kumimoji="1" lang="ja-JP" altLang="en-US" sz="1200"/>
            <a:t>　東京都なぎなた連盟事務局へ振込</a:t>
          </a:r>
          <a:endParaRPr kumimoji="1" lang="en-US" altLang="ja-JP" sz="1200"/>
        </a:p>
        <a:p>
          <a:endParaRPr kumimoji="1" lang="en-US" altLang="ja-JP" sz="1100"/>
        </a:p>
        <a:p>
          <a:endParaRPr kumimoji="1" lang="ja-JP" altLang="en-US" sz="1100"/>
        </a:p>
      </xdr:txBody>
    </xdr:sp>
    <xdr:clientData/>
  </xdr:twoCellAnchor>
  <xdr:twoCellAnchor>
    <xdr:from>
      <xdr:col>13</xdr:col>
      <xdr:colOff>319766</xdr:colOff>
      <xdr:row>14</xdr:row>
      <xdr:rowOff>95251</xdr:rowOff>
    </xdr:from>
    <xdr:to>
      <xdr:col>29</xdr:col>
      <xdr:colOff>291193</xdr:colOff>
      <xdr:row>20</xdr:row>
      <xdr:rowOff>57151</xdr:rowOff>
    </xdr:to>
    <xdr:sp macro="" textlink="">
      <xdr:nvSpPr>
        <xdr:cNvPr id="4" name="四角形: 角を丸くする 3">
          <a:extLst>
            <a:ext uri="{FF2B5EF4-FFF2-40B4-BE49-F238E27FC236}">
              <a16:creationId xmlns:a16="http://schemas.microsoft.com/office/drawing/2014/main" id="{712657E1-1CA3-46B2-B31C-D6D005EBB8BE}"/>
            </a:ext>
          </a:extLst>
        </xdr:cNvPr>
        <xdr:cNvSpPr/>
      </xdr:nvSpPr>
      <xdr:spPr>
        <a:xfrm>
          <a:off x="9320891" y="3457576"/>
          <a:ext cx="7515227" cy="1390650"/>
        </a:xfrm>
        <a:prstGeom prst="roundRect">
          <a:avLst>
            <a:gd name="adj" fmla="val 67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印刷と提出</a:t>
          </a:r>
          <a:r>
            <a:rPr kumimoji="1" lang="en-US" altLang="ja-JP" sz="1100"/>
            <a:t>】</a:t>
          </a:r>
        </a:p>
        <a:p>
          <a:pPr algn="l"/>
          <a:r>
            <a:rPr kumimoji="1" lang="ja-JP" altLang="en-US" sz="1100"/>
            <a:t>すべて入力の上で</a:t>
          </a:r>
          <a:r>
            <a:rPr kumimoji="1" lang="en-US" altLang="ja-JP" sz="1100"/>
            <a:t>2</a:t>
          </a:r>
          <a:r>
            <a:rPr kumimoji="1" lang="ja-JP" altLang="en-US" sz="1100"/>
            <a:t>部印刷してください。</a:t>
          </a:r>
          <a:endParaRPr kumimoji="1" lang="en-US" altLang="ja-JP" sz="1100"/>
        </a:p>
        <a:p>
          <a:pPr algn="l"/>
          <a:r>
            <a:rPr kumimoji="1" lang="ja-JP" altLang="en-US" sz="1100"/>
            <a:t>・総会に持参する</a:t>
          </a:r>
          <a:endParaRPr kumimoji="1" lang="en-US" altLang="ja-JP" sz="1100"/>
        </a:p>
        <a:p>
          <a:pPr algn="l"/>
          <a:r>
            <a:rPr kumimoji="1" lang="ja-JP" altLang="en-US" sz="1100"/>
            <a:t>・総会までに東京都なぎなた連盟に振込みの上</a:t>
          </a:r>
          <a:r>
            <a:rPr kumimoji="1" lang="en-US" altLang="ja-JP" sz="1100"/>
            <a:t>(</a:t>
          </a:r>
          <a:r>
            <a:rPr kumimoji="1" lang="ja-JP" altLang="en-US" sz="1100"/>
            <a:t>詳細はなぎなたの</a:t>
          </a:r>
          <a:r>
            <a:rPr kumimoji="1" lang="en-US" altLang="ja-JP" sz="1100"/>
            <a:t>Web</a:t>
          </a:r>
          <a:r>
            <a:rPr kumimoji="1" lang="ja-JP" altLang="en-US" sz="1100"/>
            <a:t>ページをご覧ください</a:t>
          </a:r>
          <a:r>
            <a:rPr kumimoji="1" lang="en-US" altLang="ja-JP" sz="1100"/>
            <a:t>)</a:t>
          </a:r>
          <a:r>
            <a:rPr kumimoji="1" lang="ja-JP" altLang="en-US" sz="1100"/>
            <a:t>郵送する。</a:t>
          </a:r>
          <a:br>
            <a:rPr kumimoji="1" lang="en-US" altLang="ja-JP" sz="1100"/>
          </a:br>
          <a:r>
            <a:rPr kumimoji="1" lang="ja-JP" altLang="en-US" sz="1100"/>
            <a:t>　郵送先は東京都なぎなた連盟までお願いします。</a:t>
          </a:r>
          <a:endParaRPr kumimoji="1" lang="en-US" altLang="ja-JP" sz="1100"/>
        </a:p>
      </xdr:txBody>
    </xdr:sp>
    <xdr:clientData/>
  </xdr:twoCellAnchor>
  <xdr:twoCellAnchor>
    <xdr:from>
      <xdr:col>13</xdr:col>
      <xdr:colOff>319766</xdr:colOff>
      <xdr:row>1</xdr:row>
      <xdr:rowOff>9526</xdr:rowOff>
    </xdr:from>
    <xdr:to>
      <xdr:col>29</xdr:col>
      <xdr:colOff>291193</xdr:colOff>
      <xdr:row>6</xdr:row>
      <xdr:rowOff>180976</xdr:rowOff>
    </xdr:to>
    <xdr:sp macro="" textlink="">
      <xdr:nvSpPr>
        <xdr:cNvPr id="5" name="四角形: 角を丸くする 4">
          <a:extLst>
            <a:ext uri="{FF2B5EF4-FFF2-40B4-BE49-F238E27FC236}">
              <a16:creationId xmlns:a16="http://schemas.microsoft.com/office/drawing/2014/main" id="{E19DEDDF-5BFD-5DC1-07C1-C46123A7662B}"/>
            </a:ext>
          </a:extLst>
        </xdr:cNvPr>
        <xdr:cNvSpPr/>
      </xdr:nvSpPr>
      <xdr:spPr>
        <a:xfrm>
          <a:off x="9320891" y="247651"/>
          <a:ext cx="7515227" cy="1390650"/>
        </a:xfrm>
        <a:prstGeom prst="roundRect">
          <a:avLst>
            <a:gd name="adj" fmla="val 67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操作方法</a:t>
          </a:r>
          <a:r>
            <a:rPr kumimoji="1" lang="en-US" altLang="ja-JP" sz="1100"/>
            <a:t>】</a:t>
          </a:r>
        </a:p>
        <a:p>
          <a:pPr algn="l"/>
          <a:r>
            <a:rPr kumimoji="1" lang="ja-JP" altLang="en-US" sz="1100"/>
            <a:t>・シート</a:t>
          </a:r>
          <a:r>
            <a:rPr kumimoji="1" lang="en-US" altLang="ja-JP" sz="1100"/>
            <a:t>【</a:t>
          </a:r>
          <a:r>
            <a:rPr kumimoji="1" lang="ja-JP" altLang="en-US" sz="1100"/>
            <a:t>入力</a:t>
          </a:r>
          <a:r>
            <a:rPr kumimoji="1" lang="en-US" altLang="ja-JP" sz="1100"/>
            <a:t>2】</a:t>
          </a:r>
          <a:r>
            <a:rPr kumimoji="1" lang="ja-JP" altLang="en-US" sz="1100"/>
            <a:t>に入力した人が自動的に表示されます</a:t>
          </a:r>
          <a:endParaRPr kumimoji="1" lang="en-US" altLang="ja-JP" sz="1100"/>
        </a:p>
        <a:p>
          <a:pPr algn="l"/>
          <a:r>
            <a:rPr kumimoji="1" lang="ja-JP" altLang="en-US" sz="1100"/>
            <a:t>・このシートの一番左の番号を書き換えることで，表示者を変えられます</a:t>
          </a:r>
          <a:endParaRPr kumimoji="1" lang="en-US" altLang="ja-JP" sz="1100"/>
        </a:p>
        <a:p>
          <a:pPr algn="l"/>
          <a:r>
            <a:rPr kumimoji="1" lang="ja-JP" altLang="en-US" sz="1100"/>
            <a:t>・青色塗りつぶしの部分を編集します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374043</xdr:colOff>
          <xdr:row>2</xdr:row>
          <xdr:rowOff>170569</xdr:rowOff>
        </xdr:from>
        <xdr:to>
          <xdr:col>61</xdr:col>
          <xdr:colOff>113320</xdr:colOff>
          <xdr:row>24</xdr:row>
          <xdr:rowOff>208544</xdr:rowOff>
        </xdr:to>
        <xdr:pic>
          <xdr:nvPicPr>
            <xdr:cNvPr id="9" name="図 8">
              <a:extLst>
                <a:ext uri="{FF2B5EF4-FFF2-40B4-BE49-F238E27FC236}">
                  <a16:creationId xmlns:a16="http://schemas.microsoft.com/office/drawing/2014/main" id="{B950A5C1-8418-44DE-4BBE-5529F0F48B09}"/>
                </a:ext>
              </a:extLst>
            </xdr:cNvPr>
            <xdr:cNvPicPr>
              <a:picLocks noChangeAspect="1" noChangeArrowheads="1"/>
              <a:extLst>
                <a:ext uri="{84589F7E-364E-4C9E-8A38-B11213B215E9}">
                  <a14:cameraTool cellRange="入力2!$CK$3:$CZ$24" spid="_x0000_s7379"/>
                </a:ext>
              </a:extLst>
            </xdr:cNvPicPr>
          </xdr:nvPicPr>
          <xdr:blipFill>
            <a:blip xmlns:r="http://schemas.openxmlformats.org/officeDocument/2006/relationships" r:embed="rId1"/>
            <a:srcRect/>
            <a:stretch>
              <a:fillRect/>
            </a:stretch>
          </xdr:blipFill>
          <xdr:spPr bwMode="auto">
            <a:xfrm>
              <a:off x="8451243" y="656344"/>
              <a:ext cx="9340477" cy="53529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54</xdr:col>
          <xdr:colOff>109365</xdr:colOff>
          <xdr:row>39</xdr:row>
          <xdr:rowOff>87026</xdr:rowOff>
        </xdr:from>
        <xdr:to>
          <xdr:col>67</xdr:col>
          <xdr:colOff>93314</xdr:colOff>
          <xdr:row>60</xdr:row>
          <xdr:rowOff>21829</xdr:rowOff>
        </xdr:to>
        <xdr:pic>
          <xdr:nvPicPr>
            <xdr:cNvPr id="2" name="図 1">
              <a:extLst>
                <a:ext uri="{FF2B5EF4-FFF2-40B4-BE49-F238E27FC236}">
                  <a16:creationId xmlns:a16="http://schemas.microsoft.com/office/drawing/2014/main" id="{05ACBB5C-39E8-4769-8966-4F7E0BE189DB}"/>
                </a:ext>
              </a:extLst>
            </xdr:cNvPr>
            <xdr:cNvPicPr>
              <a:picLocks noChangeAspect="1" noChangeArrowheads="1"/>
              <a:extLst>
                <a:ext uri="{84589F7E-364E-4C9E-8A38-B11213B215E9}">
                  <a14:cameraTool cellRange="入力2!$CK$3:$CZ$24" spid="_x0000_s11360"/>
                </a:ext>
              </a:extLst>
            </xdr:cNvPicPr>
          </xdr:nvPicPr>
          <xdr:blipFill>
            <a:blip xmlns:r="http://schemas.openxmlformats.org/officeDocument/2006/relationships" r:embed="rId1"/>
            <a:srcRect/>
            <a:stretch>
              <a:fillRect/>
            </a:stretch>
          </xdr:blipFill>
          <xdr:spPr bwMode="auto">
            <a:xfrm>
              <a:off x="25047547" y="9871799"/>
              <a:ext cx="8989403" cy="51982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606137</xdr:colOff>
          <xdr:row>3</xdr:row>
          <xdr:rowOff>61851</xdr:rowOff>
        </xdr:from>
        <xdr:to>
          <xdr:col>63</xdr:col>
          <xdr:colOff>516330</xdr:colOff>
          <xdr:row>24</xdr:row>
          <xdr:rowOff>233302</xdr:rowOff>
        </xdr:to>
        <xdr:pic>
          <xdr:nvPicPr>
            <xdr:cNvPr id="3" name="図 2">
              <a:extLst>
                <a:ext uri="{FF2B5EF4-FFF2-40B4-BE49-F238E27FC236}">
                  <a16:creationId xmlns:a16="http://schemas.microsoft.com/office/drawing/2014/main" id="{7DE82A8C-97E6-A0B8-3473-22908DF903D3}"/>
                </a:ext>
              </a:extLst>
            </xdr:cNvPr>
            <xdr:cNvPicPr>
              <a:picLocks noChangeAspect="1" noChangeArrowheads="1"/>
              <a:extLst>
                <a:ext uri="{84589F7E-364E-4C9E-8A38-B11213B215E9}">
                  <a14:cameraTool cellRange="入力2!$DB$3:$DQ$24" spid="_x0000_s14421"/>
                </a:ext>
              </a:extLst>
            </xdr:cNvPicPr>
          </xdr:nvPicPr>
          <xdr:blipFill>
            <a:blip xmlns:r="http://schemas.openxmlformats.org/officeDocument/2006/relationships" r:embed="rId1"/>
            <a:srcRect/>
            <a:stretch>
              <a:fillRect/>
            </a:stretch>
          </xdr:blipFill>
          <xdr:spPr bwMode="auto">
            <a:xfrm>
              <a:off x="8624455" y="789215"/>
              <a:ext cx="8915648" cy="526299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0</xdr:colOff>
          <xdr:row>42</xdr:row>
          <xdr:rowOff>13316</xdr:rowOff>
        </xdr:from>
        <xdr:to>
          <xdr:col>55</xdr:col>
          <xdr:colOff>471267</xdr:colOff>
          <xdr:row>61</xdr:row>
          <xdr:rowOff>2577</xdr:rowOff>
        </xdr:to>
        <xdr:pic>
          <xdr:nvPicPr>
            <xdr:cNvPr id="3" name="図 2">
              <a:extLst>
                <a:ext uri="{FF2B5EF4-FFF2-40B4-BE49-F238E27FC236}">
                  <a16:creationId xmlns:a16="http://schemas.microsoft.com/office/drawing/2014/main" id="{C109916B-11ED-6D0C-C170-FEB6A9310276}"/>
                </a:ext>
              </a:extLst>
            </xdr:cNvPr>
            <xdr:cNvPicPr>
              <a:picLocks noChangeAspect="1" noChangeArrowheads="1"/>
              <a:extLst>
                <a:ext uri="{84589F7E-364E-4C9E-8A38-B11213B215E9}">
                  <a14:cameraTool cellRange="入力2!$DB$3:$DQ$24" spid="_x0000_s12382"/>
                </a:ext>
              </a:extLst>
            </xdr:cNvPicPr>
          </xdr:nvPicPr>
          <xdr:blipFill>
            <a:blip xmlns:r="http://schemas.openxmlformats.org/officeDocument/2006/relationships" r:embed="rId1"/>
            <a:srcRect/>
            <a:stretch>
              <a:fillRect/>
            </a:stretch>
          </xdr:blipFill>
          <xdr:spPr bwMode="auto">
            <a:xfrm>
              <a:off x="22887758" y="10663998"/>
              <a:ext cx="7280157" cy="43395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166687</xdr:colOff>
          <xdr:row>2</xdr:row>
          <xdr:rowOff>98651</xdr:rowOff>
        </xdr:from>
        <xdr:to>
          <xdr:col>64</xdr:col>
          <xdr:colOff>124061</xdr:colOff>
          <xdr:row>22</xdr:row>
          <xdr:rowOff>132669</xdr:rowOff>
        </xdr:to>
        <xdr:pic>
          <xdr:nvPicPr>
            <xdr:cNvPr id="3" name="図 2">
              <a:extLst>
                <a:ext uri="{FF2B5EF4-FFF2-40B4-BE49-F238E27FC236}">
                  <a16:creationId xmlns:a16="http://schemas.microsoft.com/office/drawing/2014/main" id="{AEC99E0C-1F98-F643-62CD-D0A1EA133033}"/>
                </a:ext>
              </a:extLst>
            </xdr:cNvPr>
            <xdr:cNvPicPr>
              <a:picLocks noChangeAspect="1" noChangeArrowheads="1"/>
              <a:extLst>
                <a:ext uri="{84589F7E-364E-4C9E-8A38-B11213B215E9}">
                  <a14:cameraTool cellRange="入力2!$DS$3:$EH$24" spid="_x0000_s15445"/>
                </a:ext>
              </a:extLst>
            </xdr:cNvPicPr>
          </xdr:nvPicPr>
          <xdr:blipFill>
            <a:blip xmlns:r="http://schemas.openxmlformats.org/officeDocument/2006/relationships" r:embed="rId1"/>
            <a:srcRect/>
            <a:stretch>
              <a:fillRect/>
            </a:stretch>
          </xdr:blipFill>
          <xdr:spPr bwMode="auto">
            <a:xfrm>
              <a:off x="8953500" y="574901"/>
              <a:ext cx="8244124" cy="479651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59988</xdr:colOff>
          <xdr:row>45</xdr:row>
          <xdr:rowOff>120608</xdr:rowOff>
        </xdr:from>
        <xdr:to>
          <xdr:col>25</xdr:col>
          <xdr:colOff>22449</xdr:colOff>
          <xdr:row>63</xdr:row>
          <xdr:rowOff>126550</xdr:rowOff>
        </xdr:to>
        <xdr:pic>
          <xdr:nvPicPr>
            <xdr:cNvPr id="3" name="図 2">
              <a:extLst>
                <a:ext uri="{FF2B5EF4-FFF2-40B4-BE49-F238E27FC236}">
                  <a16:creationId xmlns:a16="http://schemas.microsoft.com/office/drawing/2014/main" id="{1229EFEA-95E2-5CE8-33EB-B970598C91E9}"/>
                </a:ext>
              </a:extLst>
            </xdr:cNvPr>
            <xdr:cNvPicPr>
              <a:picLocks noChangeAspect="1" noChangeArrowheads="1"/>
              <a:extLst>
                <a:ext uri="{84589F7E-364E-4C9E-8A38-B11213B215E9}">
                  <a14:cameraTool cellRange="入力2!$DS$3:$EH$24" spid="_x0000_s13405"/>
                </a:ext>
              </a:extLst>
            </xdr:cNvPicPr>
          </xdr:nvPicPr>
          <xdr:blipFill>
            <a:blip xmlns:r="http://schemas.openxmlformats.org/officeDocument/2006/relationships" r:embed="rId1"/>
            <a:srcRect/>
            <a:stretch>
              <a:fillRect/>
            </a:stretch>
          </xdr:blipFill>
          <xdr:spPr bwMode="auto">
            <a:xfrm>
              <a:off x="1431588" y="9550358"/>
              <a:ext cx="6353736" cy="377784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54</xdr:col>
          <xdr:colOff>268940</xdr:colOff>
          <xdr:row>2</xdr:row>
          <xdr:rowOff>67234</xdr:rowOff>
        </xdr:from>
        <xdr:to>
          <xdr:col>67</xdr:col>
          <xdr:colOff>354784</xdr:colOff>
          <xdr:row>22</xdr:row>
          <xdr:rowOff>242839</xdr:rowOff>
        </xdr:to>
        <xdr:pic>
          <xdr:nvPicPr>
            <xdr:cNvPr id="2" name="図 1">
              <a:extLst>
                <a:ext uri="{FF2B5EF4-FFF2-40B4-BE49-F238E27FC236}">
                  <a16:creationId xmlns:a16="http://schemas.microsoft.com/office/drawing/2014/main" id="{B8CE6BF2-C86B-474E-9BEF-CBD821212FB3}"/>
                </a:ext>
              </a:extLst>
            </xdr:cNvPr>
            <xdr:cNvPicPr>
              <a:picLocks noChangeAspect="1" noChangeArrowheads="1"/>
              <a:extLst>
                <a:ext uri="{84589F7E-364E-4C9E-8A38-B11213B215E9}">
                  <a14:cameraTool cellRange="入力2!$CK$3:$CZ$24" spid="_x0000_s2178"/>
                </a:ext>
              </a:extLst>
            </xdr:cNvPicPr>
          </xdr:nvPicPr>
          <xdr:blipFill>
            <a:blip xmlns:r="http://schemas.openxmlformats.org/officeDocument/2006/relationships" r:embed="rId1"/>
            <a:srcRect/>
            <a:stretch>
              <a:fillRect/>
            </a:stretch>
          </xdr:blipFill>
          <xdr:spPr bwMode="auto">
            <a:xfrm>
              <a:off x="16495058" y="537881"/>
              <a:ext cx="8972108" cy="507257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63</xdr:col>
          <xdr:colOff>270213</xdr:colOff>
          <xdr:row>42</xdr:row>
          <xdr:rowOff>13316</xdr:rowOff>
        </xdr:from>
        <xdr:to>
          <xdr:col>76</xdr:col>
          <xdr:colOff>254831</xdr:colOff>
          <xdr:row>63</xdr:row>
          <xdr:rowOff>154120</xdr:rowOff>
        </xdr:to>
        <xdr:pic>
          <xdr:nvPicPr>
            <xdr:cNvPr id="2" name="図 1">
              <a:extLst>
                <a:ext uri="{FF2B5EF4-FFF2-40B4-BE49-F238E27FC236}">
                  <a16:creationId xmlns:a16="http://schemas.microsoft.com/office/drawing/2014/main" id="{D221DF5F-B07E-4164-B5E4-C1FB15159C00}"/>
                </a:ext>
              </a:extLst>
            </xdr:cNvPr>
            <xdr:cNvPicPr>
              <a:picLocks noChangeAspect="1" noChangeArrowheads="1"/>
              <a:extLst>
                <a:ext uri="{84589F7E-364E-4C9E-8A38-B11213B215E9}">
                  <a14:cameraTool cellRange="入力2!$DB$3:$DQ$24" spid="_x0000_s22571"/>
                </a:ext>
              </a:extLst>
            </xdr:cNvPicPr>
          </xdr:nvPicPr>
          <xdr:blipFill>
            <a:blip xmlns:r="http://schemas.openxmlformats.org/officeDocument/2006/relationships" r:embed="rId1"/>
            <a:srcRect/>
            <a:stretch>
              <a:fillRect/>
            </a:stretch>
          </xdr:blipFill>
          <xdr:spPr bwMode="auto">
            <a:xfrm>
              <a:off x="22667570" y="10776566"/>
              <a:ext cx="8829261" cy="528430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1EDE5-F372-4023-AB4B-6BEAB2039779}">
  <dimension ref="A1:D31"/>
  <sheetViews>
    <sheetView tabSelected="1" zoomScale="115" zoomScaleNormal="115" zoomScaleSheetLayoutView="100" workbookViewId="0">
      <selection activeCell="C5" sqref="C5"/>
    </sheetView>
  </sheetViews>
  <sheetFormatPr defaultRowHeight="18.75" customHeight="1"/>
  <cols>
    <col min="1" max="1" width="3.125" style="14" customWidth="1"/>
    <col min="2" max="2" width="19.75" style="14" customWidth="1"/>
    <col min="3" max="3" width="31.75" style="15" bestFit="1" customWidth="1"/>
    <col min="4" max="4" width="30.25" style="14" customWidth="1"/>
    <col min="5" max="16384" width="9" style="14"/>
  </cols>
  <sheetData>
    <row r="1" spans="1:4" ht="18.75" customHeight="1">
      <c r="A1" s="14" t="s">
        <v>1554</v>
      </c>
    </row>
    <row r="3" spans="1:4" ht="18.75" customHeight="1">
      <c r="B3" s="14" t="s">
        <v>14</v>
      </c>
    </row>
    <row r="5" spans="1:4" ht="18.75" customHeight="1">
      <c r="B5" s="14" t="s">
        <v>1555</v>
      </c>
      <c r="C5" s="8">
        <v>45018</v>
      </c>
      <c r="D5" s="14" t="s">
        <v>1347</v>
      </c>
    </row>
    <row r="7" spans="1:4" ht="18.75" customHeight="1">
      <c r="B7" s="14" t="s">
        <v>19</v>
      </c>
      <c r="C7" s="9"/>
      <c r="D7" s="14" t="s">
        <v>1352</v>
      </c>
    </row>
    <row r="8" spans="1:4" ht="18.75" customHeight="1">
      <c r="B8" s="14" t="s">
        <v>20</v>
      </c>
      <c r="C8" s="15" t="str">
        <f>IF(C9="",VLOOKUP($C$7,住所!$A$2:$C$677,3,0),C9)</f>
        <v>練馬区</v>
      </c>
    </row>
    <row r="9" spans="1:4" ht="18.75" customHeight="1">
      <c r="C9" s="13"/>
      <c r="D9" s="14" t="s">
        <v>1343</v>
      </c>
    </row>
    <row r="11" spans="1:4" ht="18.75" customHeight="1">
      <c r="B11" s="14" t="s">
        <v>16</v>
      </c>
      <c r="C11" s="10"/>
      <c r="D11" s="147" t="s">
        <v>1346</v>
      </c>
    </row>
    <row r="12" spans="1:4" ht="18.75" customHeight="1">
      <c r="B12" s="14" t="s">
        <v>30</v>
      </c>
      <c r="C12" s="15" t="str">
        <f>IF(C13="",VLOOKUP($C$7,住所!$A$2:$C$677,2,0),C13)</f>
        <v>国華高等学校</v>
      </c>
    </row>
    <row r="13" spans="1:4" ht="18.75" customHeight="1">
      <c r="C13" s="13"/>
      <c r="D13" s="14" t="s">
        <v>1353</v>
      </c>
    </row>
    <row r="14" spans="1:4" ht="18.75" customHeight="1">
      <c r="B14" s="14" t="s">
        <v>17</v>
      </c>
      <c r="C14" s="9"/>
    </row>
    <row r="15" spans="1:4" ht="18.75" customHeight="1">
      <c r="B15" s="14" t="s">
        <v>18</v>
      </c>
      <c r="C15" s="9"/>
      <c r="D15" s="14" t="str">
        <f>IF(LEN(C15)&gt;6,"6文字以内にしてください","")</f>
        <v/>
      </c>
    </row>
    <row r="17" spans="2:4" ht="18.75" customHeight="1">
      <c r="B17" s="14" t="s">
        <v>21</v>
      </c>
      <c r="C17" s="11"/>
    </row>
    <row r="19" spans="2:4" ht="18.75" customHeight="1">
      <c r="C19" s="15" t="s">
        <v>1344</v>
      </c>
      <c r="D19" s="14" t="s">
        <v>1345</v>
      </c>
    </row>
    <row r="20" spans="2:4" ht="18.75" customHeight="1">
      <c r="B20" s="14" t="s">
        <v>22</v>
      </c>
      <c r="C20" s="9"/>
      <c r="D20" s="9"/>
    </row>
    <row r="21" spans="2:4" ht="18.75" customHeight="1">
      <c r="B21" s="14" t="s">
        <v>1372</v>
      </c>
      <c r="C21" s="9"/>
      <c r="D21" s="9"/>
    </row>
    <row r="22" spans="2:4" ht="18.75" customHeight="1">
      <c r="C22" s="15" t="s">
        <v>1344</v>
      </c>
      <c r="D22" s="15" t="s">
        <v>1345</v>
      </c>
    </row>
    <row r="23" spans="2:4" ht="18.75" customHeight="1">
      <c r="B23" s="14" t="s">
        <v>23</v>
      </c>
      <c r="C23" s="9"/>
      <c r="D23" s="9"/>
    </row>
    <row r="24" spans="2:4" ht="18.75" customHeight="1">
      <c r="B24" s="14" t="s">
        <v>24</v>
      </c>
      <c r="C24" s="9"/>
      <c r="D24" s="9"/>
    </row>
    <row r="25" spans="2:4" ht="18.75" customHeight="1">
      <c r="B25" s="14" t="s">
        <v>25</v>
      </c>
      <c r="C25" s="11"/>
    </row>
    <row r="26" spans="2:4" ht="18.75" customHeight="1">
      <c r="C26" s="15" t="s">
        <v>1344</v>
      </c>
      <c r="D26" s="14" t="s">
        <v>1345</v>
      </c>
    </row>
    <row r="27" spans="2:4" ht="18.75" customHeight="1">
      <c r="B27" s="14" t="s">
        <v>26</v>
      </c>
      <c r="C27" s="9"/>
      <c r="D27" s="9"/>
    </row>
    <row r="28" spans="2:4" ht="18.75" customHeight="1">
      <c r="B28" s="14" t="s">
        <v>27</v>
      </c>
      <c r="C28" s="9"/>
      <c r="D28" s="9"/>
    </row>
    <row r="29" spans="2:4" ht="18.75" customHeight="1">
      <c r="B29" s="14" t="s">
        <v>28</v>
      </c>
      <c r="C29" s="11"/>
    </row>
    <row r="31" spans="2:4" ht="18.75" customHeight="1">
      <c r="B31" s="14" t="s">
        <v>29</v>
      </c>
      <c r="C31" s="12"/>
    </row>
  </sheetData>
  <sheetProtection sheet="1" selectLockedCells="1"/>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62FF-0839-43AA-A4AB-FA197106BA22}">
  <dimension ref="A2:C677"/>
  <sheetViews>
    <sheetView topLeftCell="A370" workbookViewId="0">
      <selection activeCell="B382" sqref="B382"/>
    </sheetView>
  </sheetViews>
  <sheetFormatPr defaultRowHeight="18.75"/>
  <cols>
    <col min="2" max="2" width="52.625" bestFit="1" customWidth="1"/>
    <col min="3" max="3" width="20.5" customWidth="1"/>
  </cols>
  <sheetData>
    <row r="2" spans="1:3">
      <c r="A2">
        <v>0</v>
      </c>
      <c r="B2" t="s">
        <v>972</v>
      </c>
      <c r="C2" t="s">
        <v>32</v>
      </c>
    </row>
    <row r="3" spans="1:3">
      <c r="A3">
        <v>1000014</v>
      </c>
      <c r="B3" t="s">
        <v>395</v>
      </c>
      <c r="C3" t="s">
        <v>396</v>
      </c>
    </row>
    <row r="4" spans="1:3">
      <c r="A4">
        <v>1000101</v>
      </c>
      <c r="B4" t="s">
        <v>745</v>
      </c>
      <c r="C4" t="s">
        <v>746</v>
      </c>
    </row>
    <row r="5" spans="1:3">
      <c r="A5">
        <v>1000211</v>
      </c>
      <c r="B5" t="s">
        <v>751</v>
      </c>
      <c r="C5" t="s">
        <v>752</v>
      </c>
    </row>
    <row r="6" spans="1:3">
      <c r="A6">
        <v>1000402</v>
      </c>
      <c r="B6" t="s">
        <v>747</v>
      </c>
      <c r="C6" t="s">
        <v>748</v>
      </c>
    </row>
    <row r="7" spans="1:3">
      <c r="A7">
        <v>1000601</v>
      </c>
      <c r="B7" t="s">
        <v>749</v>
      </c>
      <c r="C7" t="s">
        <v>750</v>
      </c>
    </row>
    <row r="8" spans="1:3">
      <c r="A8">
        <v>1001211</v>
      </c>
      <c r="B8" t="s">
        <v>753</v>
      </c>
      <c r="C8" t="s">
        <v>754</v>
      </c>
    </row>
    <row r="9" spans="1:3">
      <c r="A9">
        <v>1001401</v>
      </c>
      <c r="B9" t="s">
        <v>755</v>
      </c>
      <c r="C9" t="s">
        <v>756</v>
      </c>
    </row>
    <row r="10" spans="1:3">
      <c r="A10">
        <v>1002101</v>
      </c>
      <c r="B10" t="s">
        <v>757</v>
      </c>
      <c r="C10" t="s">
        <v>758</v>
      </c>
    </row>
    <row r="11" spans="1:3">
      <c r="A11">
        <v>1010024</v>
      </c>
      <c r="B11" t="s">
        <v>34</v>
      </c>
      <c r="C11" t="s">
        <v>35</v>
      </c>
    </row>
    <row r="12" spans="1:3">
      <c r="A12">
        <v>1010031</v>
      </c>
      <c r="B12" t="s">
        <v>393</v>
      </c>
      <c r="C12" t="s">
        <v>394</v>
      </c>
    </row>
    <row r="13" spans="1:3">
      <c r="A13">
        <v>1010051</v>
      </c>
      <c r="B13" t="s">
        <v>778</v>
      </c>
      <c r="C13" t="s">
        <v>779</v>
      </c>
    </row>
    <row r="14" spans="1:3">
      <c r="A14">
        <v>1010054</v>
      </c>
      <c r="B14" t="s">
        <v>763</v>
      </c>
      <c r="C14" t="s">
        <v>764</v>
      </c>
    </row>
    <row r="15" spans="1:3">
      <c r="A15">
        <v>1010061</v>
      </c>
      <c r="B15" t="s">
        <v>769</v>
      </c>
      <c r="C15" t="s">
        <v>770</v>
      </c>
    </row>
    <row r="16" spans="1:3">
      <c r="A16">
        <v>1010062</v>
      </c>
      <c r="B16" t="s">
        <v>1210</v>
      </c>
      <c r="C16" t="s">
        <v>1211</v>
      </c>
    </row>
    <row r="17" spans="1:3">
      <c r="A17">
        <v>1010062</v>
      </c>
      <c r="B17" t="s">
        <v>1218</v>
      </c>
      <c r="C17" t="s">
        <v>1219</v>
      </c>
    </row>
    <row r="18" spans="1:3">
      <c r="A18">
        <v>1010064</v>
      </c>
      <c r="B18" t="s">
        <v>760</v>
      </c>
      <c r="C18" t="s">
        <v>216</v>
      </c>
    </row>
    <row r="19" spans="1:3">
      <c r="A19">
        <v>1010065</v>
      </c>
      <c r="B19" t="s">
        <v>1208</v>
      </c>
      <c r="C19" t="s">
        <v>1209</v>
      </c>
    </row>
    <row r="20" spans="1:3">
      <c r="A20">
        <v>1010065</v>
      </c>
      <c r="B20" t="s">
        <v>1214</v>
      </c>
      <c r="C20" t="s">
        <v>1215</v>
      </c>
    </row>
    <row r="21" spans="1:3">
      <c r="A21">
        <v>1018313</v>
      </c>
      <c r="B21" t="s">
        <v>1216</v>
      </c>
      <c r="C21" t="s">
        <v>1217</v>
      </c>
    </row>
    <row r="22" spans="1:3">
      <c r="A22">
        <v>1018433</v>
      </c>
      <c r="B22" t="s">
        <v>762</v>
      </c>
      <c r="C22" t="s">
        <v>217</v>
      </c>
    </row>
    <row r="23" spans="1:3">
      <c r="A23">
        <v>1018456</v>
      </c>
      <c r="B23" t="s">
        <v>766</v>
      </c>
      <c r="C23" t="s">
        <v>764</v>
      </c>
    </row>
    <row r="24" spans="1:3">
      <c r="A24">
        <v>1020071</v>
      </c>
      <c r="B24" t="s">
        <v>36</v>
      </c>
      <c r="C24" t="s">
        <v>37</v>
      </c>
    </row>
    <row r="25" spans="1:3">
      <c r="A25">
        <v>1020073</v>
      </c>
      <c r="B25" t="s">
        <v>774</v>
      </c>
      <c r="C25" t="s">
        <v>222</v>
      </c>
    </row>
    <row r="26" spans="1:3">
      <c r="A26">
        <v>1020073</v>
      </c>
      <c r="B26" t="s">
        <v>775</v>
      </c>
      <c r="C26" t="s">
        <v>223</v>
      </c>
    </row>
    <row r="27" spans="1:3">
      <c r="A27">
        <v>1020073</v>
      </c>
      <c r="B27" t="s">
        <v>1052</v>
      </c>
      <c r="C27" t="s">
        <v>1053</v>
      </c>
    </row>
    <row r="28" spans="1:3">
      <c r="A28">
        <v>1020074</v>
      </c>
      <c r="B28" t="s">
        <v>771</v>
      </c>
      <c r="C28" t="s">
        <v>772</v>
      </c>
    </row>
    <row r="29" spans="1:3">
      <c r="A29">
        <v>1020081</v>
      </c>
      <c r="B29" t="s">
        <v>767</v>
      </c>
      <c r="C29" t="s">
        <v>219</v>
      </c>
    </row>
    <row r="30" spans="1:3">
      <c r="A30">
        <v>1020082</v>
      </c>
      <c r="B30" t="s">
        <v>776</v>
      </c>
      <c r="C30" t="s">
        <v>220</v>
      </c>
    </row>
    <row r="31" spans="1:3">
      <c r="A31">
        <v>1020083</v>
      </c>
      <c r="B31" t="s">
        <v>765</v>
      </c>
      <c r="C31" t="s">
        <v>218</v>
      </c>
    </row>
    <row r="32" spans="1:3">
      <c r="A32">
        <v>1020085</v>
      </c>
      <c r="B32" t="s">
        <v>1212</v>
      </c>
      <c r="C32" t="s">
        <v>1213</v>
      </c>
    </row>
    <row r="33" spans="1:3">
      <c r="A33">
        <v>1028133</v>
      </c>
      <c r="B33" t="s">
        <v>761</v>
      </c>
      <c r="C33" t="s">
        <v>60</v>
      </c>
    </row>
    <row r="34" spans="1:3">
      <c r="A34">
        <v>1028185</v>
      </c>
      <c r="B34" t="s">
        <v>777</v>
      </c>
      <c r="C34" t="s">
        <v>59</v>
      </c>
    </row>
    <row r="35" spans="1:3">
      <c r="A35">
        <v>1028341</v>
      </c>
      <c r="B35" t="s">
        <v>768</v>
      </c>
      <c r="C35" t="s">
        <v>221</v>
      </c>
    </row>
    <row r="36" spans="1:3">
      <c r="A36">
        <v>1028357</v>
      </c>
      <c r="B36" t="s">
        <v>759</v>
      </c>
      <c r="C36" t="s">
        <v>215</v>
      </c>
    </row>
    <row r="37" spans="1:3">
      <c r="A37">
        <v>1028470</v>
      </c>
      <c r="B37" t="s">
        <v>773</v>
      </c>
      <c r="C37" t="s">
        <v>179</v>
      </c>
    </row>
    <row r="38" spans="1:3">
      <c r="A38">
        <v>1030016</v>
      </c>
      <c r="B38" t="s">
        <v>1220</v>
      </c>
      <c r="C38" t="s">
        <v>1221</v>
      </c>
    </row>
    <row r="39" spans="1:3">
      <c r="A39">
        <v>1030026</v>
      </c>
      <c r="B39" t="s">
        <v>122</v>
      </c>
      <c r="C39" t="s">
        <v>38</v>
      </c>
    </row>
    <row r="40" spans="1:3">
      <c r="A40">
        <v>1038384</v>
      </c>
      <c r="B40" t="s">
        <v>780</v>
      </c>
      <c r="C40" t="s">
        <v>224</v>
      </c>
    </row>
    <row r="41" spans="1:3">
      <c r="A41">
        <v>1040053</v>
      </c>
      <c r="B41" t="s">
        <v>556</v>
      </c>
      <c r="C41" t="s">
        <v>557</v>
      </c>
    </row>
    <row r="42" spans="1:3">
      <c r="A42">
        <v>1050011</v>
      </c>
      <c r="B42" t="s">
        <v>784</v>
      </c>
      <c r="C42" t="s">
        <v>229</v>
      </c>
    </row>
    <row r="43" spans="1:3">
      <c r="A43">
        <v>1050011</v>
      </c>
      <c r="B43" t="s">
        <v>787</v>
      </c>
      <c r="C43" t="s">
        <v>788</v>
      </c>
    </row>
    <row r="44" spans="1:3">
      <c r="A44">
        <v>1050022</v>
      </c>
      <c r="B44" t="s">
        <v>421</v>
      </c>
      <c r="C44" t="s">
        <v>422</v>
      </c>
    </row>
    <row r="45" spans="1:3">
      <c r="A45">
        <v>1060032</v>
      </c>
      <c r="B45" t="s">
        <v>182</v>
      </c>
      <c r="C45" t="s">
        <v>61</v>
      </c>
    </row>
    <row r="46" spans="1:3">
      <c r="A46">
        <v>1060032</v>
      </c>
      <c r="B46" t="s">
        <v>415</v>
      </c>
      <c r="C46" t="s">
        <v>416</v>
      </c>
    </row>
    <row r="47" spans="1:3">
      <c r="A47">
        <v>1060046</v>
      </c>
      <c r="B47" t="s">
        <v>781</v>
      </c>
      <c r="C47" t="s">
        <v>225</v>
      </c>
    </row>
    <row r="48" spans="1:3">
      <c r="A48">
        <v>1060047</v>
      </c>
      <c r="B48" t="s">
        <v>785</v>
      </c>
      <c r="C48" t="s">
        <v>230</v>
      </c>
    </row>
    <row r="49" spans="1:3">
      <c r="A49">
        <v>1060047</v>
      </c>
      <c r="B49" t="s">
        <v>1199</v>
      </c>
      <c r="C49" t="s">
        <v>62</v>
      </c>
    </row>
    <row r="50" spans="1:3">
      <c r="A50">
        <v>1068507</v>
      </c>
      <c r="B50" t="s">
        <v>797</v>
      </c>
      <c r="C50" t="s">
        <v>233</v>
      </c>
    </row>
    <row r="51" spans="1:3">
      <c r="A51">
        <v>1070062</v>
      </c>
      <c r="B51" t="s">
        <v>1187</v>
      </c>
      <c r="C51" t="s">
        <v>1188</v>
      </c>
    </row>
    <row r="52" spans="1:3">
      <c r="A52">
        <v>1078371</v>
      </c>
      <c r="B52" t="s">
        <v>796</v>
      </c>
      <c r="C52" t="s">
        <v>237</v>
      </c>
    </row>
    <row r="53" spans="1:3">
      <c r="A53">
        <v>1080014</v>
      </c>
      <c r="B53" t="s">
        <v>792</v>
      </c>
      <c r="C53" t="s">
        <v>232</v>
      </c>
    </row>
    <row r="54" spans="1:3">
      <c r="A54">
        <v>1080023</v>
      </c>
      <c r="B54" t="s">
        <v>388</v>
      </c>
      <c r="C54" t="s">
        <v>389</v>
      </c>
    </row>
    <row r="55" spans="1:3">
      <c r="A55">
        <v>1080071</v>
      </c>
      <c r="B55" t="s">
        <v>786</v>
      </c>
      <c r="C55" t="s">
        <v>228</v>
      </c>
    </row>
    <row r="56" spans="1:3">
      <c r="A56">
        <v>1080071</v>
      </c>
      <c r="B56" t="s">
        <v>794</v>
      </c>
      <c r="C56" t="s">
        <v>795</v>
      </c>
    </row>
    <row r="57" spans="1:3">
      <c r="A57">
        <v>1080072</v>
      </c>
      <c r="B57" t="s">
        <v>180</v>
      </c>
      <c r="C57" t="s">
        <v>181</v>
      </c>
    </row>
    <row r="58" spans="1:3">
      <c r="A58">
        <v>1080072</v>
      </c>
      <c r="B58" t="s">
        <v>789</v>
      </c>
      <c r="C58" t="s">
        <v>181</v>
      </c>
    </row>
    <row r="59" spans="1:3">
      <c r="A59">
        <v>1080073</v>
      </c>
      <c r="B59" t="s">
        <v>226</v>
      </c>
      <c r="C59" t="s">
        <v>227</v>
      </c>
    </row>
    <row r="60" spans="1:3">
      <c r="A60">
        <v>1080073</v>
      </c>
      <c r="B60" t="s">
        <v>397</v>
      </c>
      <c r="C60" t="s">
        <v>398</v>
      </c>
    </row>
    <row r="61" spans="1:3">
      <c r="A61">
        <v>1080073</v>
      </c>
      <c r="B61" t="s">
        <v>782</v>
      </c>
      <c r="C61" t="s">
        <v>783</v>
      </c>
    </row>
    <row r="62" spans="1:3">
      <c r="A62">
        <v>1080073</v>
      </c>
      <c r="B62" t="s">
        <v>793</v>
      </c>
      <c r="C62" t="s">
        <v>234</v>
      </c>
    </row>
    <row r="63" spans="1:3">
      <c r="A63">
        <v>1080074</v>
      </c>
      <c r="B63" t="s">
        <v>790</v>
      </c>
      <c r="C63" t="s">
        <v>231</v>
      </c>
    </row>
    <row r="64" spans="1:3">
      <c r="A64">
        <v>1080075</v>
      </c>
      <c r="B64" t="s">
        <v>1159</v>
      </c>
      <c r="C64" t="s">
        <v>1160</v>
      </c>
    </row>
    <row r="65" spans="1:3">
      <c r="A65">
        <v>1088587</v>
      </c>
      <c r="B65" t="s">
        <v>235</v>
      </c>
      <c r="C65" t="s">
        <v>236</v>
      </c>
    </row>
    <row r="66" spans="1:3">
      <c r="A66">
        <v>1088587</v>
      </c>
      <c r="B66" t="s">
        <v>791</v>
      </c>
      <c r="C66" t="s">
        <v>236</v>
      </c>
    </row>
    <row r="67" spans="1:3">
      <c r="A67">
        <v>1100005</v>
      </c>
      <c r="B67" t="s">
        <v>829</v>
      </c>
      <c r="C67" t="s">
        <v>830</v>
      </c>
    </row>
    <row r="68" spans="1:3">
      <c r="A68">
        <v>1100015</v>
      </c>
      <c r="B68" t="s">
        <v>1256</v>
      </c>
      <c r="C68" t="s">
        <v>1257</v>
      </c>
    </row>
    <row r="69" spans="1:3">
      <c r="A69">
        <v>1108642</v>
      </c>
      <c r="B69" t="s">
        <v>831</v>
      </c>
      <c r="C69" t="s">
        <v>258</v>
      </c>
    </row>
    <row r="70" spans="1:3">
      <c r="A70">
        <v>1108714</v>
      </c>
      <c r="B70" t="s">
        <v>390</v>
      </c>
      <c r="C70" t="s">
        <v>391</v>
      </c>
    </row>
    <row r="71" spans="1:3">
      <c r="A71">
        <v>1108717</v>
      </c>
      <c r="B71" t="s">
        <v>538</v>
      </c>
      <c r="C71" t="s">
        <v>539</v>
      </c>
    </row>
    <row r="72" spans="1:3">
      <c r="A72">
        <v>1110023</v>
      </c>
      <c r="B72" t="s">
        <v>110</v>
      </c>
      <c r="C72" t="s">
        <v>111</v>
      </c>
    </row>
    <row r="73" spans="1:3">
      <c r="A73">
        <v>1110024</v>
      </c>
      <c r="B73" t="s">
        <v>558</v>
      </c>
      <c r="C73" t="s">
        <v>559</v>
      </c>
    </row>
    <row r="74" spans="1:3">
      <c r="A74">
        <v>1110041</v>
      </c>
      <c r="B74" t="s">
        <v>534</v>
      </c>
      <c r="C74" t="s">
        <v>535</v>
      </c>
    </row>
    <row r="75" spans="1:3">
      <c r="A75">
        <v>1110051</v>
      </c>
      <c r="B75" t="s">
        <v>562</v>
      </c>
      <c r="C75" t="s">
        <v>563</v>
      </c>
    </row>
    <row r="76" spans="1:3">
      <c r="A76">
        <v>1110053</v>
      </c>
      <c r="B76" t="s">
        <v>536</v>
      </c>
      <c r="C76" t="s">
        <v>537</v>
      </c>
    </row>
    <row r="77" spans="1:3">
      <c r="A77">
        <v>1120001</v>
      </c>
      <c r="B77" t="s">
        <v>816</v>
      </c>
      <c r="C77" t="s">
        <v>249</v>
      </c>
    </row>
    <row r="78" spans="1:3">
      <c r="A78">
        <v>1120002</v>
      </c>
      <c r="B78" t="s">
        <v>251</v>
      </c>
      <c r="C78" t="s">
        <v>252</v>
      </c>
    </row>
    <row r="79" spans="1:3">
      <c r="A79">
        <v>1120002</v>
      </c>
      <c r="B79" t="s">
        <v>503</v>
      </c>
      <c r="C79" t="s">
        <v>175</v>
      </c>
    </row>
    <row r="80" spans="1:3">
      <c r="A80">
        <v>1120002</v>
      </c>
      <c r="B80" t="s">
        <v>818</v>
      </c>
      <c r="C80" t="s">
        <v>252</v>
      </c>
    </row>
    <row r="81" spans="1:3">
      <c r="A81">
        <v>1120002</v>
      </c>
      <c r="B81" t="s">
        <v>1248</v>
      </c>
      <c r="C81" t="s">
        <v>1249</v>
      </c>
    </row>
    <row r="82" spans="1:3">
      <c r="A82">
        <v>1120002</v>
      </c>
      <c r="B82" t="s">
        <v>1250</v>
      </c>
      <c r="C82" t="s">
        <v>1251</v>
      </c>
    </row>
    <row r="83" spans="1:3">
      <c r="A83">
        <v>1120002</v>
      </c>
      <c r="B83" t="s">
        <v>1252</v>
      </c>
      <c r="C83" t="s">
        <v>1253</v>
      </c>
    </row>
    <row r="84" spans="1:3">
      <c r="A84">
        <v>1120003</v>
      </c>
      <c r="B84" t="s">
        <v>1070</v>
      </c>
      <c r="C84" t="s">
        <v>1071</v>
      </c>
    </row>
    <row r="85" spans="1:3">
      <c r="A85">
        <v>1120004</v>
      </c>
      <c r="B85" t="s">
        <v>1082</v>
      </c>
      <c r="C85" t="s">
        <v>1083</v>
      </c>
    </row>
    <row r="86" spans="1:3">
      <c r="A86">
        <v>1120004</v>
      </c>
      <c r="B86" t="s">
        <v>1254</v>
      </c>
      <c r="C86" t="s">
        <v>1255</v>
      </c>
    </row>
    <row r="87" spans="1:3">
      <c r="A87">
        <v>1120011</v>
      </c>
      <c r="B87" t="s">
        <v>823</v>
      </c>
      <c r="C87" t="s">
        <v>824</v>
      </c>
    </row>
    <row r="88" spans="1:3">
      <c r="A88">
        <v>1120012</v>
      </c>
      <c r="B88" t="s">
        <v>386</v>
      </c>
      <c r="C88" t="s">
        <v>208</v>
      </c>
    </row>
    <row r="89" spans="1:3">
      <c r="A89">
        <v>1120012</v>
      </c>
      <c r="B89" t="s">
        <v>822</v>
      </c>
      <c r="C89" t="s">
        <v>253</v>
      </c>
    </row>
    <row r="90" spans="1:3">
      <c r="A90">
        <v>1120012</v>
      </c>
      <c r="B90" t="s">
        <v>826</v>
      </c>
      <c r="C90" t="s">
        <v>255</v>
      </c>
    </row>
    <row r="91" spans="1:3">
      <c r="A91">
        <v>1120014</v>
      </c>
      <c r="B91" t="s">
        <v>825</v>
      </c>
      <c r="C91" t="s">
        <v>254</v>
      </c>
    </row>
    <row r="92" spans="1:3">
      <c r="A92">
        <v>1120015</v>
      </c>
      <c r="B92" t="s">
        <v>1064</v>
      </c>
      <c r="C92" t="s">
        <v>1065</v>
      </c>
    </row>
    <row r="93" spans="1:3">
      <c r="A93">
        <v>1128551</v>
      </c>
      <c r="B93" t="s">
        <v>806</v>
      </c>
      <c r="C93" t="s">
        <v>807</v>
      </c>
    </row>
    <row r="94" spans="1:3">
      <c r="A94">
        <v>1128607</v>
      </c>
      <c r="B94" t="s">
        <v>815</v>
      </c>
      <c r="C94" t="s">
        <v>249</v>
      </c>
    </row>
    <row r="95" spans="1:3">
      <c r="A95">
        <v>1128610</v>
      </c>
      <c r="B95" t="s">
        <v>392</v>
      </c>
      <c r="C95" t="s">
        <v>33</v>
      </c>
    </row>
    <row r="96" spans="1:3">
      <c r="A96">
        <v>1128612</v>
      </c>
      <c r="B96" t="s">
        <v>812</v>
      </c>
      <c r="C96" t="s">
        <v>247</v>
      </c>
    </row>
    <row r="97" spans="1:3">
      <c r="A97">
        <v>1128612</v>
      </c>
      <c r="B97" t="s">
        <v>814</v>
      </c>
      <c r="C97" t="s">
        <v>247</v>
      </c>
    </row>
    <row r="98" spans="1:3">
      <c r="A98">
        <v>1128613</v>
      </c>
      <c r="B98" t="s">
        <v>813</v>
      </c>
      <c r="C98" t="s">
        <v>248</v>
      </c>
    </row>
    <row r="99" spans="1:3">
      <c r="A99">
        <v>1128625</v>
      </c>
      <c r="B99" t="s">
        <v>821</v>
      </c>
      <c r="C99" t="s">
        <v>64</v>
      </c>
    </row>
    <row r="100" spans="1:3">
      <c r="A100">
        <v>1128629</v>
      </c>
      <c r="B100" t="s">
        <v>808</v>
      </c>
      <c r="C100" t="s">
        <v>244</v>
      </c>
    </row>
    <row r="101" spans="1:3">
      <c r="A101">
        <v>1130021</v>
      </c>
      <c r="B101" t="s">
        <v>1056</v>
      </c>
      <c r="C101" t="s">
        <v>1057</v>
      </c>
    </row>
    <row r="102" spans="1:3">
      <c r="A102">
        <v>1130022</v>
      </c>
      <c r="B102" t="s">
        <v>817</v>
      </c>
      <c r="C102" t="s">
        <v>250</v>
      </c>
    </row>
    <row r="103" spans="1:3">
      <c r="A103">
        <v>1130023</v>
      </c>
      <c r="B103" t="s">
        <v>504</v>
      </c>
      <c r="C103" t="s">
        <v>505</v>
      </c>
    </row>
    <row r="104" spans="1:3">
      <c r="A104">
        <v>1130023</v>
      </c>
      <c r="B104" t="s">
        <v>809</v>
      </c>
      <c r="C104" t="s">
        <v>245</v>
      </c>
    </row>
    <row r="105" spans="1:3">
      <c r="A105">
        <v>1130023</v>
      </c>
      <c r="B105" t="s">
        <v>810</v>
      </c>
      <c r="C105" t="s">
        <v>245</v>
      </c>
    </row>
    <row r="106" spans="1:3">
      <c r="A106">
        <v>1130033</v>
      </c>
      <c r="B106" t="s">
        <v>526</v>
      </c>
      <c r="C106" t="s">
        <v>527</v>
      </c>
    </row>
    <row r="107" spans="1:3">
      <c r="A107">
        <v>1130033</v>
      </c>
      <c r="B107" t="s">
        <v>811</v>
      </c>
      <c r="C107" t="s">
        <v>246</v>
      </c>
    </row>
    <row r="108" spans="1:3">
      <c r="A108">
        <v>1130033</v>
      </c>
      <c r="B108" t="s">
        <v>819</v>
      </c>
      <c r="C108" t="s">
        <v>820</v>
      </c>
    </row>
    <row r="109" spans="1:3">
      <c r="A109">
        <v>1138665</v>
      </c>
      <c r="B109" t="s">
        <v>828</v>
      </c>
      <c r="C109" t="s">
        <v>257</v>
      </c>
    </row>
    <row r="110" spans="1:3">
      <c r="A110">
        <v>1138667</v>
      </c>
      <c r="B110" t="s">
        <v>827</v>
      </c>
      <c r="C110" t="s">
        <v>256</v>
      </c>
    </row>
    <row r="111" spans="1:3">
      <c r="A111">
        <v>1140001</v>
      </c>
      <c r="B111" t="s">
        <v>958</v>
      </c>
      <c r="C111" t="s">
        <v>321</v>
      </c>
    </row>
    <row r="112" spans="1:3">
      <c r="A112">
        <v>1140002</v>
      </c>
      <c r="B112" t="s">
        <v>116</v>
      </c>
      <c r="C112" t="s">
        <v>117</v>
      </c>
    </row>
    <row r="113" spans="1:3">
      <c r="A113">
        <v>1140002</v>
      </c>
      <c r="B113" t="s">
        <v>955</v>
      </c>
      <c r="C113" t="s">
        <v>319</v>
      </c>
    </row>
    <row r="114" spans="1:3">
      <c r="A114">
        <v>1140005</v>
      </c>
      <c r="B114" t="s">
        <v>951</v>
      </c>
      <c r="C114" t="s">
        <v>88</v>
      </c>
    </row>
    <row r="115" spans="1:3">
      <c r="A115">
        <v>1140016</v>
      </c>
      <c r="B115" t="s">
        <v>959</v>
      </c>
      <c r="C115" t="s">
        <v>316</v>
      </c>
    </row>
    <row r="116" spans="1:3">
      <c r="A116">
        <v>1140022</v>
      </c>
      <c r="B116" t="s">
        <v>953</v>
      </c>
      <c r="C116" t="s">
        <v>320</v>
      </c>
    </row>
    <row r="117" spans="1:3">
      <c r="A117">
        <v>1140023</v>
      </c>
      <c r="B117" t="s">
        <v>530</v>
      </c>
      <c r="C117" t="s">
        <v>531</v>
      </c>
    </row>
    <row r="118" spans="1:3">
      <c r="A118">
        <v>1140024</v>
      </c>
      <c r="B118" t="s">
        <v>961</v>
      </c>
      <c r="C118" t="s">
        <v>318</v>
      </c>
    </row>
    <row r="119" spans="1:3">
      <c r="A119">
        <v>1140033</v>
      </c>
      <c r="B119" t="s">
        <v>1099</v>
      </c>
      <c r="C119" t="s">
        <v>1100</v>
      </c>
    </row>
    <row r="120" spans="1:3">
      <c r="A120">
        <v>1140033</v>
      </c>
      <c r="B120" t="s">
        <v>1125</v>
      </c>
      <c r="C120" t="s">
        <v>1126</v>
      </c>
    </row>
    <row r="121" spans="1:3">
      <c r="A121">
        <v>1148502</v>
      </c>
      <c r="B121" t="s">
        <v>956</v>
      </c>
      <c r="C121" t="s">
        <v>314</v>
      </c>
    </row>
    <row r="122" spans="1:3">
      <c r="A122">
        <v>1148526</v>
      </c>
      <c r="B122" t="s">
        <v>960</v>
      </c>
      <c r="C122" t="s">
        <v>317</v>
      </c>
    </row>
    <row r="123" spans="1:3">
      <c r="A123">
        <v>1148543</v>
      </c>
      <c r="B123" t="s">
        <v>1307</v>
      </c>
      <c r="C123" t="s">
        <v>1308</v>
      </c>
    </row>
    <row r="124" spans="1:3">
      <c r="A124">
        <v>1148554</v>
      </c>
      <c r="B124" t="s">
        <v>952</v>
      </c>
      <c r="C124" t="s">
        <v>313</v>
      </c>
    </row>
    <row r="125" spans="1:3">
      <c r="A125">
        <v>1148561</v>
      </c>
      <c r="B125" t="s">
        <v>520</v>
      </c>
      <c r="C125" t="s">
        <v>521</v>
      </c>
    </row>
    <row r="126" spans="1:3">
      <c r="A126">
        <v>1148574</v>
      </c>
      <c r="B126" t="s">
        <v>954</v>
      </c>
      <c r="C126" t="s">
        <v>315</v>
      </c>
    </row>
    <row r="127" spans="1:3">
      <c r="A127">
        <v>1150052</v>
      </c>
      <c r="B127" t="s">
        <v>518</v>
      </c>
      <c r="C127" t="s">
        <v>519</v>
      </c>
    </row>
    <row r="128" spans="1:3">
      <c r="A128">
        <v>1150056</v>
      </c>
      <c r="B128" t="s">
        <v>532</v>
      </c>
      <c r="C128" t="s">
        <v>533</v>
      </c>
    </row>
    <row r="129" spans="1:3">
      <c r="A129">
        <v>1158524</v>
      </c>
      <c r="B129" t="s">
        <v>957</v>
      </c>
      <c r="C129" t="s">
        <v>87</v>
      </c>
    </row>
    <row r="130" spans="1:3">
      <c r="A130">
        <v>1160003</v>
      </c>
      <c r="B130" t="s">
        <v>55</v>
      </c>
      <c r="C130" t="s">
        <v>56</v>
      </c>
    </row>
    <row r="131" spans="1:3">
      <c r="A131">
        <v>1160003</v>
      </c>
      <c r="B131" t="s">
        <v>564</v>
      </c>
      <c r="C131" t="s">
        <v>565</v>
      </c>
    </row>
    <row r="132" spans="1:3">
      <c r="A132">
        <v>1160013</v>
      </c>
      <c r="B132" t="s">
        <v>962</v>
      </c>
      <c r="C132" t="s">
        <v>963</v>
      </c>
    </row>
    <row r="133" spans="1:3">
      <c r="A133">
        <v>1160013</v>
      </c>
      <c r="B133" t="s">
        <v>1309</v>
      </c>
      <c r="C133" t="s">
        <v>1310</v>
      </c>
    </row>
    <row r="134" spans="1:3">
      <c r="A134">
        <v>1160014</v>
      </c>
      <c r="B134" t="s">
        <v>540</v>
      </c>
      <c r="C134" t="s">
        <v>541</v>
      </c>
    </row>
    <row r="135" spans="1:3">
      <c r="A135">
        <v>1168555</v>
      </c>
      <c r="B135" t="s">
        <v>964</v>
      </c>
      <c r="C135" t="s">
        <v>89</v>
      </c>
    </row>
    <row r="136" spans="1:3">
      <c r="A136">
        <v>1200001</v>
      </c>
      <c r="B136" t="s">
        <v>550</v>
      </c>
      <c r="C136" t="s">
        <v>551</v>
      </c>
    </row>
    <row r="137" spans="1:3">
      <c r="A137">
        <v>1200011</v>
      </c>
      <c r="B137" t="s">
        <v>542</v>
      </c>
      <c r="C137" t="s">
        <v>543</v>
      </c>
    </row>
    <row r="138" spans="1:3">
      <c r="A138">
        <v>1200012</v>
      </c>
      <c r="B138" t="s">
        <v>552</v>
      </c>
      <c r="C138" t="s">
        <v>553</v>
      </c>
    </row>
    <row r="139" spans="1:3">
      <c r="A139">
        <v>1200014</v>
      </c>
      <c r="B139" t="s">
        <v>544</v>
      </c>
      <c r="C139" t="s">
        <v>545</v>
      </c>
    </row>
    <row r="140" spans="1:3">
      <c r="A140">
        <v>1200026</v>
      </c>
      <c r="B140" t="s">
        <v>977</v>
      </c>
      <c r="C140" t="s">
        <v>331</v>
      </c>
    </row>
    <row r="141" spans="1:3">
      <c r="A141">
        <v>1200034</v>
      </c>
      <c r="B141" t="s">
        <v>978</v>
      </c>
      <c r="C141" t="s">
        <v>979</v>
      </c>
    </row>
    <row r="142" spans="1:3">
      <c r="A142">
        <v>1200045</v>
      </c>
      <c r="B142" t="s">
        <v>118</v>
      </c>
      <c r="C142" t="s">
        <v>119</v>
      </c>
    </row>
    <row r="143" spans="1:3">
      <c r="A143">
        <v>1208528</v>
      </c>
      <c r="B143" t="s">
        <v>560</v>
      </c>
      <c r="C143" t="s">
        <v>561</v>
      </c>
    </row>
    <row r="144" spans="1:3">
      <c r="A144">
        <v>1208528</v>
      </c>
      <c r="B144" t="s">
        <v>568</v>
      </c>
      <c r="C144" t="s">
        <v>561</v>
      </c>
    </row>
    <row r="145" spans="1:3">
      <c r="A145">
        <v>1210061</v>
      </c>
      <c r="B145" t="s">
        <v>1153</v>
      </c>
      <c r="C145" t="s">
        <v>1154</v>
      </c>
    </row>
    <row r="146" spans="1:3">
      <c r="A146">
        <v>1210062</v>
      </c>
      <c r="B146" t="s">
        <v>1121</v>
      </c>
      <c r="C146" t="s">
        <v>1122</v>
      </c>
    </row>
    <row r="147" spans="1:3">
      <c r="A147">
        <v>1210063</v>
      </c>
      <c r="B147" t="s">
        <v>546</v>
      </c>
      <c r="C147" t="s">
        <v>547</v>
      </c>
    </row>
    <row r="148" spans="1:3">
      <c r="A148">
        <v>1230841</v>
      </c>
      <c r="B148" t="s">
        <v>566</v>
      </c>
      <c r="C148" t="s">
        <v>567</v>
      </c>
    </row>
    <row r="149" spans="1:3">
      <c r="A149">
        <v>1230864</v>
      </c>
      <c r="B149" t="s">
        <v>120</v>
      </c>
      <c r="C149" t="s">
        <v>121</v>
      </c>
    </row>
    <row r="150" spans="1:3">
      <c r="A150">
        <v>1230865</v>
      </c>
      <c r="B150" t="s">
        <v>554</v>
      </c>
      <c r="C150" t="s">
        <v>555</v>
      </c>
    </row>
    <row r="151" spans="1:3">
      <c r="A151">
        <v>1230872</v>
      </c>
      <c r="B151" t="s">
        <v>548</v>
      </c>
      <c r="C151" t="s">
        <v>549</v>
      </c>
    </row>
    <row r="152" spans="1:3">
      <c r="A152">
        <v>1240002</v>
      </c>
      <c r="B152" t="s">
        <v>615</v>
      </c>
      <c r="C152" t="s">
        <v>616</v>
      </c>
    </row>
    <row r="153" spans="1:3">
      <c r="A153">
        <v>1240002</v>
      </c>
      <c r="B153" t="s">
        <v>1092</v>
      </c>
      <c r="C153" t="s">
        <v>1093</v>
      </c>
    </row>
    <row r="154" spans="1:3">
      <c r="A154">
        <v>1240003</v>
      </c>
      <c r="B154" t="s">
        <v>980</v>
      </c>
      <c r="C154" t="s">
        <v>92</v>
      </c>
    </row>
    <row r="155" spans="1:3">
      <c r="A155">
        <v>1240006</v>
      </c>
      <c r="B155" t="s">
        <v>1084</v>
      </c>
      <c r="C155" t="s">
        <v>1085</v>
      </c>
    </row>
    <row r="156" spans="1:3">
      <c r="A156">
        <v>1240012</v>
      </c>
      <c r="B156" t="s">
        <v>576</v>
      </c>
      <c r="C156" t="s">
        <v>577</v>
      </c>
    </row>
    <row r="157" spans="1:3">
      <c r="A157">
        <v>1250002</v>
      </c>
      <c r="B157" t="s">
        <v>147</v>
      </c>
      <c r="C157" t="s">
        <v>148</v>
      </c>
    </row>
    <row r="158" spans="1:3">
      <c r="A158">
        <v>1250031</v>
      </c>
      <c r="B158" t="s">
        <v>1145</v>
      </c>
      <c r="C158" t="s">
        <v>1146</v>
      </c>
    </row>
    <row r="159" spans="1:3">
      <c r="A159">
        <v>1250032</v>
      </c>
      <c r="B159" t="s">
        <v>1189</v>
      </c>
      <c r="C159" t="s">
        <v>1190</v>
      </c>
    </row>
    <row r="160" spans="1:3">
      <c r="A160">
        <v>1250035</v>
      </c>
      <c r="B160" t="s">
        <v>600</v>
      </c>
      <c r="C160" t="s">
        <v>601</v>
      </c>
    </row>
    <row r="161" spans="1:3">
      <c r="A161">
        <v>1250035</v>
      </c>
      <c r="B161" t="s">
        <v>608</v>
      </c>
      <c r="C161" t="s">
        <v>601</v>
      </c>
    </row>
    <row r="162" spans="1:3">
      <c r="A162">
        <v>1250042</v>
      </c>
      <c r="B162" t="s">
        <v>1157</v>
      </c>
      <c r="C162" t="s">
        <v>1158</v>
      </c>
    </row>
    <row r="163" spans="1:3">
      <c r="A163">
        <v>1250051</v>
      </c>
      <c r="B163" t="s">
        <v>602</v>
      </c>
      <c r="C163" t="s">
        <v>603</v>
      </c>
    </row>
    <row r="164" spans="1:3">
      <c r="A164">
        <v>1250053</v>
      </c>
      <c r="B164" t="s">
        <v>145</v>
      </c>
      <c r="C164" t="s">
        <v>146</v>
      </c>
    </row>
    <row r="165" spans="1:3">
      <c r="A165">
        <v>1250061</v>
      </c>
      <c r="B165" t="s">
        <v>574</v>
      </c>
      <c r="C165" t="s">
        <v>575</v>
      </c>
    </row>
    <row r="166" spans="1:3">
      <c r="A166">
        <v>1258507</v>
      </c>
      <c r="B166" t="s">
        <v>981</v>
      </c>
      <c r="C166" t="s">
        <v>332</v>
      </c>
    </row>
    <row r="167" spans="1:3">
      <c r="A167">
        <v>1300012</v>
      </c>
      <c r="B167" t="s">
        <v>834</v>
      </c>
      <c r="C167" t="s">
        <v>835</v>
      </c>
    </row>
    <row r="168" spans="1:3">
      <c r="A168">
        <v>1300015</v>
      </c>
      <c r="B168" t="s">
        <v>832</v>
      </c>
      <c r="C168" t="s">
        <v>260</v>
      </c>
    </row>
    <row r="169" spans="1:3">
      <c r="A169">
        <v>1300022</v>
      </c>
      <c r="B169" t="s">
        <v>569</v>
      </c>
      <c r="C169" t="s">
        <v>211</v>
      </c>
    </row>
    <row r="170" spans="1:3">
      <c r="A170">
        <v>1308615</v>
      </c>
      <c r="B170" t="s">
        <v>833</v>
      </c>
      <c r="C170" t="s">
        <v>259</v>
      </c>
    </row>
    <row r="171" spans="1:3">
      <c r="A171">
        <v>1310032</v>
      </c>
      <c r="B171" t="s">
        <v>570</v>
      </c>
      <c r="C171" t="s">
        <v>571</v>
      </c>
    </row>
    <row r="172" spans="1:3">
      <c r="A172">
        <v>1310033</v>
      </c>
      <c r="B172" t="s">
        <v>572</v>
      </c>
      <c r="C172" t="s">
        <v>573</v>
      </c>
    </row>
    <row r="173" spans="1:3">
      <c r="A173">
        <v>1310041</v>
      </c>
      <c r="B173" t="s">
        <v>114</v>
      </c>
      <c r="C173" t="s">
        <v>115</v>
      </c>
    </row>
    <row r="174" spans="1:3">
      <c r="A174">
        <v>1310041</v>
      </c>
      <c r="B174" t="s">
        <v>578</v>
      </c>
      <c r="C174" t="s">
        <v>579</v>
      </c>
    </row>
    <row r="175" spans="1:3">
      <c r="A175">
        <v>1310041</v>
      </c>
      <c r="B175" t="s">
        <v>1147</v>
      </c>
      <c r="C175" t="s">
        <v>1148</v>
      </c>
    </row>
    <row r="176" spans="1:3">
      <c r="A176">
        <v>1310043</v>
      </c>
      <c r="B176" t="s">
        <v>112</v>
      </c>
      <c r="C176" t="s">
        <v>113</v>
      </c>
    </row>
    <row r="177" spans="1:3">
      <c r="A177">
        <v>1310043</v>
      </c>
      <c r="B177" t="s">
        <v>617</v>
      </c>
      <c r="C177" t="s">
        <v>618</v>
      </c>
    </row>
    <row r="178" spans="1:3">
      <c r="A178">
        <v>1310045</v>
      </c>
      <c r="B178" t="s">
        <v>123</v>
      </c>
      <c r="C178" t="s">
        <v>124</v>
      </c>
    </row>
    <row r="179" spans="1:3">
      <c r="A179">
        <v>1310046</v>
      </c>
      <c r="B179" t="s">
        <v>125</v>
      </c>
      <c r="C179" t="s">
        <v>126</v>
      </c>
    </row>
    <row r="180" spans="1:3">
      <c r="A180">
        <v>1320024</v>
      </c>
      <c r="B180" t="s">
        <v>611</v>
      </c>
      <c r="C180" t="s">
        <v>612</v>
      </c>
    </row>
    <row r="181" spans="1:3">
      <c r="A181">
        <v>1320031</v>
      </c>
      <c r="B181" t="s">
        <v>588</v>
      </c>
      <c r="C181" t="s">
        <v>589</v>
      </c>
    </row>
    <row r="182" spans="1:3">
      <c r="A182">
        <v>1320031</v>
      </c>
      <c r="B182" t="s">
        <v>984</v>
      </c>
      <c r="C182" t="s">
        <v>985</v>
      </c>
    </row>
    <row r="183" spans="1:3">
      <c r="A183">
        <v>1320033</v>
      </c>
      <c r="B183" t="s">
        <v>1163</v>
      </c>
      <c r="C183" t="s">
        <v>1164</v>
      </c>
    </row>
    <row r="184" spans="1:3">
      <c r="A184">
        <v>1320035</v>
      </c>
      <c r="B184" t="s">
        <v>586</v>
      </c>
      <c r="C184" t="s">
        <v>587</v>
      </c>
    </row>
    <row r="185" spans="1:3">
      <c r="A185">
        <v>1330044</v>
      </c>
      <c r="B185" t="s">
        <v>590</v>
      </c>
      <c r="C185" t="s">
        <v>591</v>
      </c>
    </row>
    <row r="186" spans="1:3">
      <c r="A186">
        <v>1330044</v>
      </c>
      <c r="B186" t="s">
        <v>1117</v>
      </c>
      <c r="C186" t="s">
        <v>1118</v>
      </c>
    </row>
    <row r="187" spans="1:3">
      <c r="A187">
        <v>1330057</v>
      </c>
      <c r="B187" t="s">
        <v>1319</v>
      </c>
      <c r="C187" t="s">
        <v>1320</v>
      </c>
    </row>
    <row r="188" spans="1:3">
      <c r="A188">
        <v>1330063</v>
      </c>
      <c r="B188" t="s">
        <v>594</v>
      </c>
      <c r="C188" t="s">
        <v>595</v>
      </c>
    </row>
    <row r="189" spans="1:3">
      <c r="A189">
        <v>1338552</v>
      </c>
      <c r="B189" t="s">
        <v>983</v>
      </c>
      <c r="C189" t="s">
        <v>333</v>
      </c>
    </row>
    <row r="190" spans="1:3">
      <c r="A190">
        <v>1338585</v>
      </c>
      <c r="B190" t="s">
        <v>982</v>
      </c>
      <c r="C190" t="s">
        <v>93</v>
      </c>
    </row>
    <row r="191" spans="1:3">
      <c r="A191">
        <v>1348555</v>
      </c>
      <c r="B191" t="s">
        <v>592</v>
      </c>
      <c r="C191" t="s">
        <v>593</v>
      </c>
    </row>
    <row r="192" spans="1:3">
      <c r="A192">
        <v>1348573</v>
      </c>
      <c r="B192" t="s">
        <v>596</v>
      </c>
      <c r="C192" t="s">
        <v>597</v>
      </c>
    </row>
    <row r="193" spans="1:3">
      <c r="A193">
        <v>1350003</v>
      </c>
      <c r="B193" t="s">
        <v>1111</v>
      </c>
      <c r="C193" t="s">
        <v>1112</v>
      </c>
    </row>
    <row r="194" spans="1:3">
      <c r="A194">
        <v>1350004</v>
      </c>
      <c r="B194" t="s">
        <v>609</v>
      </c>
      <c r="C194" t="s">
        <v>610</v>
      </c>
    </row>
    <row r="195" spans="1:3">
      <c r="A195">
        <v>1350015</v>
      </c>
      <c r="B195" t="s">
        <v>598</v>
      </c>
      <c r="C195" t="s">
        <v>599</v>
      </c>
    </row>
    <row r="196" spans="1:3">
      <c r="A196">
        <v>1350016</v>
      </c>
      <c r="B196" t="s">
        <v>580</v>
      </c>
      <c r="C196" t="s">
        <v>581</v>
      </c>
    </row>
    <row r="197" spans="1:3">
      <c r="A197">
        <v>1350016</v>
      </c>
      <c r="B197" t="s">
        <v>1149</v>
      </c>
      <c r="C197" t="s">
        <v>1150</v>
      </c>
    </row>
    <row r="198" spans="1:3">
      <c r="A198">
        <v>1350016</v>
      </c>
      <c r="B198" t="s">
        <v>1258</v>
      </c>
      <c r="C198" t="s">
        <v>1259</v>
      </c>
    </row>
    <row r="199" spans="1:3">
      <c r="A199">
        <v>1350044</v>
      </c>
      <c r="B199" t="s">
        <v>606</v>
      </c>
      <c r="C199" t="s">
        <v>607</v>
      </c>
    </row>
    <row r="200" spans="1:3">
      <c r="A200">
        <v>1350061</v>
      </c>
      <c r="B200" t="s">
        <v>129</v>
      </c>
      <c r="C200" t="s">
        <v>130</v>
      </c>
    </row>
    <row r="201" spans="1:3">
      <c r="A201">
        <v>1350062</v>
      </c>
      <c r="B201" t="s">
        <v>127</v>
      </c>
      <c r="C201" t="s">
        <v>128</v>
      </c>
    </row>
    <row r="202" spans="1:3">
      <c r="A202">
        <v>1350063</v>
      </c>
      <c r="B202" t="s">
        <v>131</v>
      </c>
      <c r="C202" t="s">
        <v>132</v>
      </c>
    </row>
    <row r="203" spans="1:3">
      <c r="A203">
        <v>1350063</v>
      </c>
      <c r="B203" t="s">
        <v>368</v>
      </c>
      <c r="C203" t="s">
        <v>369</v>
      </c>
    </row>
    <row r="204" spans="1:3">
      <c r="A204">
        <v>1350064</v>
      </c>
      <c r="B204" t="s">
        <v>1193</v>
      </c>
      <c r="C204" t="s">
        <v>1194</v>
      </c>
    </row>
    <row r="205" spans="1:3">
      <c r="A205">
        <v>1358139</v>
      </c>
      <c r="B205" t="s">
        <v>840</v>
      </c>
      <c r="C205" t="s">
        <v>263</v>
      </c>
    </row>
    <row r="206" spans="1:3">
      <c r="A206">
        <v>1358404</v>
      </c>
      <c r="B206" t="s">
        <v>839</v>
      </c>
      <c r="C206" t="s">
        <v>262</v>
      </c>
    </row>
    <row r="207" spans="1:3">
      <c r="A207">
        <v>1358711</v>
      </c>
      <c r="B207" t="s">
        <v>836</v>
      </c>
      <c r="C207" t="s">
        <v>261</v>
      </c>
    </row>
    <row r="208" spans="1:3">
      <c r="A208">
        <v>1360071</v>
      </c>
      <c r="B208" t="s">
        <v>604</v>
      </c>
      <c r="C208" t="s">
        <v>605</v>
      </c>
    </row>
    <row r="209" spans="1:3">
      <c r="A209">
        <v>1360071</v>
      </c>
      <c r="B209" t="s">
        <v>837</v>
      </c>
      <c r="C209" t="s">
        <v>838</v>
      </c>
    </row>
    <row r="210" spans="1:3">
      <c r="A210">
        <v>1360071</v>
      </c>
      <c r="B210" t="s">
        <v>1260</v>
      </c>
      <c r="C210" t="s">
        <v>1261</v>
      </c>
    </row>
    <row r="211" spans="1:3">
      <c r="A211">
        <v>1360072</v>
      </c>
      <c r="B211" t="s">
        <v>584</v>
      </c>
      <c r="C211" t="s">
        <v>585</v>
      </c>
    </row>
    <row r="212" spans="1:3">
      <c r="A212">
        <v>1360072</v>
      </c>
      <c r="B212" t="s">
        <v>613</v>
      </c>
      <c r="C212" t="s">
        <v>614</v>
      </c>
    </row>
    <row r="213" spans="1:3">
      <c r="A213">
        <v>1360072</v>
      </c>
      <c r="B213" t="s">
        <v>1191</v>
      </c>
      <c r="C213" t="s">
        <v>1192</v>
      </c>
    </row>
    <row r="214" spans="1:3">
      <c r="A214">
        <v>1360074</v>
      </c>
      <c r="B214" t="s">
        <v>582</v>
      </c>
      <c r="C214" t="s">
        <v>583</v>
      </c>
    </row>
    <row r="215" spans="1:3">
      <c r="A215">
        <v>1400001</v>
      </c>
      <c r="B215" t="s">
        <v>378</v>
      </c>
      <c r="C215" t="s">
        <v>379</v>
      </c>
    </row>
    <row r="216" spans="1:3">
      <c r="A216">
        <v>1400002</v>
      </c>
      <c r="B216" t="s">
        <v>401</v>
      </c>
      <c r="C216" t="s">
        <v>402</v>
      </c>
    </row>
    <row r="217" spans="1:3">
      <c r="A217">
        <v>1400003</v>
      </c>
      <c r="B217" t="s">
        <v>374</v>
      </c>
      <c r="C217" t="s">
        <v>375</v>
      </c>
    </row>
    <row r="218" spans="1:3">
      <c r="A218">
        <v>1400003</v>
      </c>
      <c r="B218" t="s">
        <v>1200</v>
      </c>
      <c r="C218" t="s">
        <v>1201</v>
      </c>
    </row>
    <row r="219" spans="1:3">
      <c r="A219">
        <v>1400004</v>
      </c>
      <c r="B219" t="s">
        <v>849</v>
      </c>
      <c r="C219" t="s">
        <v>66</v>
      </c>
    </row>
    <row r="220" spans="1:3">
      <c r="A220">
        <v>1400004</v>
      </c>
      <c r="B220" t="s">
        <v>1179</v>
      </c>
      <c r="C220" t="s">
        <v>1180</v>
      </c>
    </row>
    <row r="221" spans="1:3">
      <c r="A221">
        <v>1400014</v>
      </c>
      <c r="B221" t="s">
        <v>372</v>
      </c>
      <c r="C221" t="s">
        <v>373</v>
      </c>
    </row>
    <row r="222" spans="1:3">
      <c r="A222">
        <v>1400015</v>
      </c>
      <c r="B222" t="s">
        <v>841</v>
      </c>
      <c r="C222" t="s">
        <v>67</v>
      </c>
    </row>
    <row r="223" spans="1:3">
      <c r="A223">
        <v>1408608</v>
      </c>
      <c r="B223" t="s">
        <v>846</v>
      </c>
      <c r="C223" t="s">
        <v>847</v>
      </c>
    </row>
    <row r="224" spans="1:3">
      <c r="A224">
        <v>1408707</v>
      </c>
      <c r="B224" t="s">
        <v>267</v>
      </c>
      <c r="C224" t="s">
        <v>268</v>
      </c>
    </row>
    <row r="225" spans="1:3">
      <c r="A225">
        <v>1408707</v>
      </c>
      <c r="B225" t="s">
        <v>843</v>
      </c>
      <c r="C225" t="s">
        <v>268</v>
      </c>
    </row>
    <row r="226" spans="1:3">
      <c r="A226">
        <v>1410022</v>
      </c>
      <c r="B226" t="s">
        <v>370</v>
      </c>
      <c r="C226" t="s">
        <v>371</v>
      </c>
    </row>
    <row r="227" spans="1:3">
      <c r="A227">
        <v>1410031</v>
      </c>
      <c r="B227" t="s">
        <v>842</v>
      </c>
      <c r="C227" t="s">
        <v>264</v>
      </c>
    </row>
    <row r="228" spans="1:3">
      <c r="A228">
        <v>1418651</v>
      </c>
      <c r="B228" t="s">
        <v>1262</v>
      </c>
      <c r="C228" t="s">
        <v>1263</v>
      </c>
    </row>
    <row r="229" spans="1:3">
      <c r="A229">
        <v>1420042</v>
      </c>
      <c r="B229" t="s">
        <v>399</v>
      </c>
      <c r="C229" t="s">
        <v>400</v>
      </c>
    </row>
    <row r="230" spans="1:3">
      <c r="A230">
        <v>1420042</v>
      </c>
      <c r="B230" t="s">
        <v>848</v>
      </c>
      <c r="C230" t="s">
        <v>68</v>
      </c>
    </row>
    <row r="231" spans="1:3">
      <c r="A231">
        <v>1420043</v>
      </c>
      <c r="B231" t="s">
        <v>380</v>
      </c>
      <c r="C231" t="s">
        <v>381</v>
      </c>
    </row>
    <row r="232" spans="1:3">
      <c r="A232">
        <v>1420051</v>
      </c>
      <c r="B232" t="s">
        <v>376</v>
      </c>
      <c r="C232" t="s">
        <v>377</v>
      </c>
    </row>
    <row r="233" spans="1:3">
      <c r="A233">
        <v>1420062</v>
      </c>
      <c r="B233" t="s">
        <v>403</v>
      </c>
      <c r="C233" t="s">
        <v>404</v>
      </c>
    </row>
    <row r="234" spans="1:3">
      <c r="A234">
        <v>1420064</v>
      </c>
      <c r="B234" t="s">
        <v>265</v>
      </c>
      <c r="C234" t="s">
        <v>266</v>
      </c>
    </row>
    <row r="235" spans="1:3">
      <c r="A235">
        <v>1420064</v>
      </c>
      <c r="B235" t="s">
        <v>845</v>
      </c>
      <c r="C235" t="s">
        <v>266</v>
      </c>
    </row>
    <row r="236" spans="1:3">
      <c r="A236">
        <v>1420064</v>
      </c>
      <c r="B236" t="s">
        <v>850</v>
      </c>
      <c r="C236" t="s">
        <v>65</v>
      </c>
    </row>
    <row r="237" spans="1:3">
      <c r="A237">
        <v>1428550</v>
      </c>
      <c r="B237" t="s">
        <v>844</v>
      </c>
      <c r="C237" t="s">
        <v>269</v>
      </c>
    </row>
    <row r="238" spans="1:3">
      <c r="A238">
        <v>1430012</v>
      </c>
      <c r="B238" t="s">
        <v>419</v>
      </c>
      <c r="C238" t="s">
        <v>420</v>
      </c>
    </row>
    <row r="239" spans="1:3">
      <c r="A239">
        <v>1430015</v>
      </c>
      <c r="B239" t="s">
        <v>860</v>
      </c>
      <c r="C239" t="s">
        <v>861</v>
      </c>
    </row>
    <row r="240" spans="1:3">
      <c r="A240">
        <v>1430016</v>
      </c>
      <c r="B240" t="s">
        <v>1264</v>
      </c>
      <c r="C240" t="s">
        <v>1265</v>
      </c>
    </row>
    <row r="241" spans="1:3">
      <c r="A241">
        <v>1430016</v>
      </c>
      <c r="B241" t="s">
        <v>1270</v>
      </c>
      <c r="C241" t="s">
        <v>1271</v>
      </c>
    </row>
    <row r="242" spans="1:3">
      <c r="A242">
        <v>1430016</v>
      </c>
      <c r="B242" t="s">
        <v>1272</v>
      </c>
      <c r="C242" t="s">
        <v>1265</v>
      </c>
    </row>
    <row r="243" spans="1:3">
      <c r="A243">
        <v>1430027</v>
      </c>
      <c r="B243" t="s">
        <v>423</v>
      </c>
      <c r="C243" t="s">
        <v>424</v>
      </c>
    </row>
    <row r="244" spans="1:3">
      <c r="A244">
        <v>1438557</v>
      </c>
      <c r="B244" t="s">
        <v>859</v>
      </c>
      <c r="C244" t="s">
        <v>273</v>
      </c>
    </row>
    <row r="245" spans="1:3">
      <c r="A245">
        <v>1440046</v>
      </c>
      <c r="B245" t="s">
        <v>1101</v>
      </c>
      <c r="C245" t="s">
        <v>1102</v>
      </c>
    </row>
    <row r="246" spans="1:3">
      <c r="A246">
        <v>1440051</v>
      </c>
      <c r="B246" t="s">
        <v>407</v>
      </c>
      <c r="C246" t="s">
        <v>408</v>
      </c>
    </row>
    <row r="247" spans="1:3">
      <c r="A247">
        <v>1440051</v>
      </c>
      <c r="B247" t="s">
        <v>865</v>
      </c>
      <c r="C247" t="s">
        <v>866</v>
      </c>
    </row>
    <row r="248" spans="1:3">
      <c r="A248">
        <v>1440052</v>
      </c>
      <c r="B248" t="s">
        <v>1268</v>
      </c>
      <c r="C248" t="s">
        <v>1269</v>
      </c>
    </row>
    <row r="249" spans="1:3">
      <c r="A249">
        <v>1440053</v>
      </c>
      <c r="B249" t="s">
        <v>411</v>
      </c>
      <c r="C249" t="s">
        <v>412</v>
      </c>
    </row>
    <row r="250" spans="1:3">
      <c r="A250">
        <v>1448506</v>
      </c>
      <c r="B250" t="s">
        <v>417</v>
      </c>
      <c r="C250" t="s">
        <v>418</v>
      </c>
    </row>
    <row r="251" spans="1:3">
      <c r="A251">
        <v>1448533</v>
      </c>
      <c r="B251" t="s">
        <v>413</v>
      </c>
      <c r="C251" t="s">
        <v>414</v>
      </c>
    </row>
    <row r="252" spans="1:3">
      <c r="A252">
        <v>1448544</v>
      </c>
      <c r="B252" t="s">
        <v>862</v>
      </c>
      <c r="C252" t="s">
        <v>71</v>
      </c>
    </row>
    <row r="253" spans="1:3">
      <c r="A253">
        <v>1450066</v>
      </c>
      <c r="B253" t="s">
        <v>186</v>
      </c>
      <c r="C253" t="s">
        <v>187</v>
      </c>
    </row>
    <row r="254" spans="1:3">
      <c r="A254">
        <v>1450071</v>
      </c>
      <c r="B254" t="s">
        <v>1171</v>
      </c>
      <c r="C254" t="s">
        <v>1172</v>
      </c>
    </row>
    <row r="255" spans="1:3">
      <c r="A255">
        <v>1450076</v>
      </c>
      <c r="B255" t="s">
        <v>409</v>
      </c>
      <c r="C255" t="s">
        <v>410</v>
      </c>
    </row>
    <row r="256" spans="1:3">
      <c r="A256">
        <v>1460085</v>
      </c>
      <c r="B256" t="s">
        <v>405</v>
      </c>
      <c r="C256" t="s">
        <v>406</v>
      </c>
    </row>
    <row r="257" spans="1:3">
      <c r="A257">
        <v>1460091</v>
      </c>
      <c r="B257" t="s">
        <v>863</v>
      </c>
      <c r="C257" t="s">
        <v>864</v>
      </c>
    </row>
    <row r="258" spans="1:3">
      <c r="A258">
        <v>1460093</v>
      </c>
      <c r="B258" t="s">
        <v>1137</v>
      </c>
      <c r="C258" t="s">
        <v>1138</v>
      </c>
    </row>
    <row r="259" spans="1:3">
      <c r="A259">
        <v>1468588</v>
      </c>
      <c r="B259" t="s">
        <v>867</v>
      </c>
      <c r="C259" t="s">
        <v>868</v>
      </c>
    </row>
    <row r="260" spans="1:3">
      <c r="A260">
        <v>1500001</v>
      </c>
      <c r="B260" t="s">
        <v>433</v>
      </c>
      <c r="C260" t="s">
        <v>434</v>
      </c>
    </row>
    <row r="261" spans="1:3">
      <c r="A261">
        <v>1500001</v>
      </c>
      <c r="B261" t="s">
        <v>904</v>
      </c>
      <c r="C261" t="s">
        <v>905</v>
      </c>
    </row>
    <row r="262" spans="1:3">
      <c r="A262">
        <v>1500002</v>
      </c>
      <c r="B262" t="s">
        <v>907</v>
      </c>
      <c r="C262" t="s">
        <v>79</v>
      </c>
    </row>
    <row r="263" spans="1:3">
      <c r="A263">
        <v>1500011</v>
      </c>
      <c r="B263" t="s">
        <v>435</v>
      </c>
      <c r="C263" t="s">
        <v>436</v>
      </c>
    </row>
    <row r="264" spans="1:3">
      <c r="A264">
        <v>1500011</v>
      </c>
      <c r="B264" t="s">
        <v>906</v>
      </c>
      <c r="C264" t="s">
        <v>294</v>
      </c>
    </row>
    <row r="265" spans="1:3">
      <c r="A265">
        <v>1500012</v>
      </c>
      <c r="B265" t="s">
        <v>908</v>
      </c>
      <c r="C265" t="s">
        <v>193</v>
      </c>
    </row>
    <row r="266" spans="1:3">
      <c r="A266">
        <v>1500012</v>
      </c>
      <c r="B266" t="s">
        <v>1287</v>
      </c>
      <c r="C266" t="s">
        <v>1288</v>
      </c>
    </row>
    <row r="267" spans="1:3">
      <c r="A267">
        <v>1500013</v>
      </c>
      <c r="B267" t="s">
        <v>191</v>
      </c>
      <c r="C267" t="s">
        <v>192</v>
      </c>
    </row>
    <row r="268" spans="1:3">
      <c r="A268">
        <v>1500031</v>
      </c>
      <c r="B268" t="s">
        <v>1283</v>
      </c>
      <c r="C268" t="s">
        <v>1284</v>
      </c>
    </row>
    <row r="269" spans="1:3">
      <c r="A269">
        <v>1500035</v>
      </c>
      <c r="B269" t="s">
        <v>453</v>
      </c>
      <c r="C269" t="s">
        <v>454</v>
      </c>
    </row>
    <row r="270" spans="1:3">
      <c r="A270">
        <v>1508366</v>
      </c>
      <c r="B270" t="s">
        <v>190</v>
      </c>
      <c r="C270" t="s">
        <v>78</v>
      </c>
    </row>
    <row r="271" spans="1:3">
      <c r="A271">
        <v>1508366</v>
      </c>
      <c r="B271" t="s">
        <v>293</v>
      </c>
      <c r="C271" t="s">
        <v>78</v>
      </c>
    </row>
    <row r="272" spans="1:3">
      <c r="A272">
        <v>1508366</v>
      </c>
      <c r="B272" t="s">
        <v>901</v>
      </c>
      <c r="C272" t="s">
        <v>78</v>
      </c>
    </row>
    <row r="273" spans="1:3">
      <c r="A273">
        <v>1510051</v>
      </c>
      <c r="B273" t="s">
        <v>1285</v>
      </c>
      <c r="C273" t="s">
        <v>1286</v>
      </c>
    </row>
    <row r="274" spans="1:3">
      <c r="A274">
        <v>1510053</v>
      </c>
      <c r="B274" t="s">
        <v>1279</v>
      </c>
      <c r="C274" t="s">
        <v>1280</v>
      </c>
    </row>
    <row r="275" spans="1:3">
      <c r="A275">
        <v>1510063</v>
      </c>
      <c r="B275" t="s">
        <v>910</v>
      </c>
      <c r="C275" t="s">
        <v>911</v>
      </c>
    </row>
    <row r="276" spans="1:3">
      <c r="A276">
        <v>1510071</v>
      </c>
      <c r="B276" t="s">
        <v>902</v>
      </c>
      <c r="C276" t="s">
        <v>903</v>
      </c>
    </row>
    <row r="277" spans="1:3">
      <c r="A277">
        <v>1510073</v>
      </c>
      <c r="B277" t="s">
        <v>909</v>
      </c>
      <c r="C277" t="s">
        <v>295</v>
      </c>
    </row>
    <row r="278" spans="1:3">
      <c r="A278">
        <v>1518522</v>
      </c>
      <c r="B278" t="s">
        <v>1281</v>
      </c>
      <c r="C278" t="s">
        <v>1282</v>
      </c>
    </row>
    <row r="279" spans="1:3">
      <c r="A279">
        <v>1518559</v>
      </c>
      <c r="B279" t="s">
        <v>1289</v>
      </c>
      <c r="C279" t="s">
        <v>1290</v>
      </c>
    </row>
    <row r="280" spans="1:3">
      <c r="A280">
        <v>1520002</v>
      </c>
      <c r="B280" t="s">
        <v>41</v>
      </c>
      <c r="C280" t="s">
        <v>42</v>
      </c>
    </row>
    <row r="281" spans="1:3">
      <c r="A281">
        <v>1520003</v>
      </c>
      <c r="B281" t="s">
        <v>854</v>
      </c>
      <c r="C281" t="s">
        <v>185</v>
      </c>
    </row>
    <row r="282" spans="1:3">
      <c r="A282">
        <v>1520023</v>
      </c>
      <c r="B282" t="s">
        <v>858</v>
      </c>
      <c r="C282" t="s">
        <v>271</v>
      </c>
    </row>
    <row r="283" spans="1:3">
      <c r="A283">
        <v>1520023</v>
      </c>
      <c r="B283" t="s">
        <v>1054</v>
      </c>
      <c r="C283" t="s">
        <v>1055</v>
      </c>
    </row>
    <row r="284" spans="1:3">
      <c r="A284">
        <v>1520034</v>
      </c>
      <c r="B284" t="s">
        <v>39</v>
      </c>
      <c r="C284" t="s">
        <v>40</v>
      </c>
    </row>
    <row r="285" spans="1:3">
      <c r="A285">
        <v>1520035</v>
      </c>
      <c r="B285" t="s">
        <v>851</v>
      </c>
      <c r="C285" t="s">
        <v>852</v>
      </c>
    </row>
    <row r="286" spans="1:3">
      <c r="A286">
        <v>1520035</v>
      </c>
      <c r="B286" t="s">
        <v>1266</v>
      </c>
      <c r="C286" t="s">
        <v>1267</v>
      </c>
    </row>
    <row r="287" spans="1:3">
      <c r="A287">
        <v>1530041</v>
      </c>
      <c r="B287" t="s">
        <v>459</v>
      </c>
      <c r="C287" t="s">
        <v>460</v>
      </c>
    </row>
    <row r="288" spans="1:3">
      <c r="A288">
        <v>1530044</v>
      </c>
      <c r="B288" t="s">
        <v>427</v>
      </c>
      <c r="C288" t="s">
        <v>428</v>
      </c>
    </row>
    <row r="289" spans="1:3">
      <c r="A289">
        <v>1530052</v>
      </c>
      <c r="B289" t="s">
        <v>429</v>
      </c>
      <c r="C289" t="s">
        <v>430</v>
      </c>
    </row>
    <row r="290" spans="1:3">
      <c r="A290">
        <v>1530063</v>
      </c>
      <c r="B290" t="s">
        <v>855</v>
      </c>
      <c r="C290" t="s">
        <v>70</v>
      </c>
    </row>
    <row r="291" spans="1:3">
      <c r="A291">
        <v>1530064</v>
      </c>
      <c r="B291" t="s">
        <v>857</v>
      </c>
      <c r="C291" t="s">
        <v>69</v>
      </c>
    </row>
    <row r="292" spans="1:3">
      <c r="A292">
        <v>1538508</v>
      </c>
      <c r="B292" t="s">
        <v>853</v>
      </c>
      <c r="C292" t="s">
        <v>270</v>
      </c>
    </row>
    <row r="293" spans="1:3">
      <c r="A293">
        <v>1538631</v>
      </c>
      <c r="B293" t="s">
        <v>856</v>
      </c>
      <c r="C293" t="s">
        <v>272</v>
      </c>
    </row>
    <row r="294" spans="1:3">
      <c r="A294">
        <v>1540001</v>
      </c>
      <c r="B294" t="s">
        <v>387</v>
      </c>
      <c r="C294" t="s">
        <v>209</v>
      </c>
    </row>
    <row r="295" spans="1:3">
      <c r="A295">
        <v>1540001</v>
      </c>
      <c r="B295" t="s">
        <v>870</v>
      </c>
      <c r="C295" t="s">
        <v>275</v>
      </c>
    </row>
    <row r="296" spans="1:3">
      <c r="A296">
        <v>1540001</v>
      </c>
      <c r="B296" t="s">
        <v>1123</v>
      </c>
      <c r="C296" t="s">
        <v>1124</v>
      </c>
    </row>
    <row r="297" spans="1:3">
      <c r="A297">
        <v>1540002</v>
      </c>
      <c r="B297" t="s">
        <v>384</v>
      </c>
      <c r="C297" t="s">
        <v>385</v>
      </c>
    </row>
    <row r="298" spans="1:3">
      <c r="A298">
        <v>1540003</v>
      </c>
      <c r="B298" t="s">
        <v>133</v>
      </c>
      <c r="C298" t="s">
        <v>134</v>
      </c>
    </row>
    <row r="299" spans="1:3">
      <c r="A299">
        <v>1540003</v>
      </c>
      <c r="B299" t="s">
        <v>139</v>
      </c>
      <c r="C299" t="s">
        <v>140</v>
      </c>
    </row>
    <row r="300" spans="1:3">
      <c r="A300">
        <v>1540005</v>
      </c>
      <c r="B300" t="s">
        <v>884</v>
      </c>
      <c r="C300" t="s">
        <v>282</v>
      </c>
    </row>
    <row r="301" spans="1:3">
      <c r="A301">
        <v>1540017</v>
      </c>
      <c r="B301" t="s">
        <v>1277</v>
      </c>
      <c r="C301" t="s">
        <v>1278</v>
      </c>
    </row>
    <row r="302" spans="1:3">
      <c r="A302">
        <v>1548533</v>
      </c>
      <c r="B302" t="s">
        <v>137</v>
      </c>
      <c r="C302" t="s">
        <v>138</v>
      </c>
    </row>
    <row r="303" spans="1:3">
      <c r="A303">
        <v>1548533</v>
      </c>
      <c r="B303" t="s">
        <v>881</v>
      </c>
      <c r="C303" t="s">
        <v>188</v>
      </c>
    </row>
    <row r="304" spans="1:3">
      <c r="A304">
        <v>1548553</v>
      </c>
      <c r="B304" t="s">
        <v>875</v>
      </c>
      <c r="C304" t="s">
        <v>279</v>
      </c>
    </row>
    <row r="305" spans="1:3">
      <c r="A305">
        <v>1550032</v>
      </c>
      <c r="B305" t="s">
        <v>878</v>
      </c>
      <c r="C305" t="s">
        <v>879</v>
      </c>
    </row>
    <row r="306" spans="1:3">
      <c r="A306">
        <v>1550033</v>
      </c>
      <c r="B306" t="s">
        <v>135</v>
      </c>
      <c r="C306" t="s">
        <v>136</v>
      </c>
    </row>
    <row r="307" spans="1:3">
      <c r="A307">
        <v>1558611</v>
      </c>
      <c r="B307" t="s">
        <v>880</v>
      </c>
      <c r="C307" t="s">
        <v>75</v>
      </c>
    </row>
    <row r="308" spans="1:3">
      <c r="A308">
        <v>1558668</v>
      </c>
      <c r="B308" t="s">
        <v>883</v>
      </c>
      <c r="C308" t="s">
        <v>281</v>
      </c>
    </row>
    <row r="309" spans="1:3">
      <c r="A309">
        <v>1560043</v>
      </c>
      <c r="B309" t="s">
        <v>893</v>
      </c>
      <c r="C309" t="s">
        <v>72</v>
      </c>
    </row>
    <row r="310" spans="1:3">
      <c r="A310">
        <v>1560043</v>
      </c>
      <c r="B310" t="s">
        <v>894</v>
      </c>
      <c r="C310" t="s">
        <v>290</v>
      </c>
    </row>
    <row r="311" spans="1:3">
      <c r="A311">
        <v>1560043</v>
      </c>
      <c r="B311" t="s">
        <v>1119</v>
      </c>
      <c r="C311" t="s">
        <v>1120</v>
      </c>
    </row>
    <row r="312" spans="1:3">
      <c r="A312">
        <v>1560043</v>
      </c>
      <c r="B312" t="s">
        <v>1273</v>
      </c>
      <c r="C312" t="s">
        <v>1274</v>
      </c>
    </row>
    <row r="313" spans="1:3">
      <c r="A313">
        <v>1560045</v>
      </c>
      <c r="B313" t="s">
        <v>437</v>
      </c>
      <c r="C313" t="s">
        <v>438</v>
      </c>
    </row>
    <row r="314" spans="1:3">
      <c r="A314">
        <v>1560045</v>
      </c>
      <c r="B314" t="s">
        <v>895</v>
      </c>
      <c r="C314" t="s">
        <v>896</v>
      </c>
    </row>
    <row r="315" spans="1:3">
      <c r="A315">
        <v>1560052</v>
      </c>
      <c r="B315" t="s">
        <v>1275</v>
      </c>
      <c r="C315" t="s">
        <v>1276</v>
      </c>
    </row>
    <row r="316" spans="1:3">
      <c r="A316">
        <v>1560053</v>
      </c>
      <c r="B316" t="s">
        <v>291</v>
      </c>
      <c r="C316" t="s">
        <v>292</v>
      </c>
    </row>
    <row r="317" spans="1:3">
      <c r="A317">
        <v>1560053</v>
      </c>
      <c r="B317" t="s">
        <v>891</v>
      </c>
      <c r="C317" t="s">
        <v>292</v>
      </c>
    </row>
    <row r="318" spans="1:3">
      <c r="A318">
        <v>1560055</v>
      </c>
      <c r="B318" t="s">
        <v>441</v>
      </c>
      <c r="C318" t="s">
        <v>442</v>
      </c>
    </row>
    <row r="319" spans="1:3">
      <c r="A319">
        <v>1560055</v>
      </c>
      <c r="B319" t="s">
        <v>873</v>
      </c>
      <c r="C319" t="s">
        <v>277</v>
      </c>
    </row>
    <row r="320" spans="1:3">
      <c r="A320">
        <v>1560055</v>
      </c>
      <c r="B320" t="s">
        <v>886</v>
      </c>
      <c r="C320" t="s">
        <v>887</v>
      </c>
    </row>
    <row r="321" spans="1:3">
      <c r="A321">
        <v>1568551</v>
      </c>
      <c r="B321" t="s">
        <v>871</v>
      </c>
      <c r="C321" t="s">
        <v>276</v>
      </c>
    </row>
    <row r="322" spans="1:3">
      <c r="A322">
        <v>1570061</v>
      </c>
      <c r="B322" t="s">
        <v>445</v>
      </c>
      <c r="C322" t="s">
        <v>446</v>
      </c>
    </row>
    <row r="323" spans="1:3">
      <c r="A323">
        <v>1570061</v>
      </c>
      <c r="B323" t="s">
        <v>1177</v>
      </c>
      <c r="C323" t="s">
        <v>1178</v>
      </c>
    </row>
    <row r="324" spans="1:3">
      <c r="A324">
        <v>1570063</v>
      </c>
      <c r="B324" t="s">
        <v>451</v>
      </c>
      <c r="C324" t="s">
        <v>452</v>
      </c>
    </row>
    <row r="325" spans="1:3">
      <c r="A325">
        <v>1570064</v>
      </c>
      <c r="B325" t="s">
        <v>874</v>
      </c>
      <c r="C325" t="s">
        <v>278</v>
      </c>
    </row>
    <row r="326" spans="1:3">
      <c r="A326">
        <v>1570066</v>
      </c>
      <c r="B326" t="s">
        <v>455</v>
      </c>
      <c r="C326" t="s">
        <v>456</v>
      </c>
    </row>
    <row r="327" spans="1:3">
      <c r="A327">
        <v>1570067</v>
      </c>
      <c r="B327" t="s">
        <v>872</v>
      </c>
      <c r="C327" t="s">
        <v>76</v>
      </c>
    </row>
    <row r="328" spans="1:3">
      <c r="A328">
        <v>1570071</v>
      </c>
      <c r="B328" t="s">
        <v>141</v>
      </c>
      <c r="C328" t="s">
        <v>142</v>
      </c>
    </row>
    <row r="329" spans="1:3">
      <c r="A329">
        <v>1570074</v>
      </c>
      <c r="B329" t="s">
        <v>898</v>
      </c>
      <c r="C329" t="s">
        <v>287</v>
      </c>
    </row>
    <row r="330" spans="1:3">
      <c r="A330">
        <v>1570076</v>
      </c>
      <c r="B330" t="s">
        <v>447</v>
      </c>
      <c r="C330" t="s">
        <v>448</v>
      </c>
    </row>
    <row r="331" spans="1:3">
      <c r="A331">
        <v>1570076</v>
      </c>
      <c r="B331" t="s">
        <v>885</v>
      </c>
      <c r="C331" t="s">
        <v>77</v>
      </c>
    </row>
    <row r="332" spans="1:3">
      <c r="A332">
        <v>1578511</v>
      </c>
      <c r="B332" t="s">
        <v>882</v>
      </c>
      <c r="C332" t="s">
        <v>280</v>
      </c>
    </row>
    <row r="333" spans="1:3">
      <c r="A333">
        <v>1578522</v>
      </c>
      <c r="B333" t="s">
        <v>189</v>
      </c>
      <c r="C333" t="s">
        <v>74</v>
      </c>
    </row>
    <row r="334" spans="1:3">
      <c r="A334">
        <v>1578560</v>
      </c>
      <c r="B334" t="s">
        <v>897</v>
      </c>
      <c r="C334" t="s">
        <v>286</v>
      </c>
    </row>
    <row r="335" spans="1:3">
      <c r="A335">
        <v>1578562</v>
      </c>
      <c r="B335" t="s">
        <v>899</v>
      </c>
      <c r="C335" t="s">
        <v>900</v>
      </c>
    </row>
    <row r="336" spans="1:3">
      <c r="A336">
        <v>1580081</v>
      </c>
      <c r="B336" t="s">
        <v>443</v>
      </c>
      <c r="C336" t="s">
        <v>444</v>
      </c>
    </row>
    <row r="337" spans="1:3">
      <c r="A337">
        <v>1580082</v>
      </c>
      <c r="B337" t="s">
        <v>892</v>
      </c>
      <c r="C337" t="s">
        <v>285</v>
      </c>
    </row>
    <row r="338" spans="1:3">
      <c r="A338">
        <v>1580083</v>
      </c>
      <c r="B338" t="s">
        <v>283</v>
      </c>
      <c r="C338" t="s">
        <v>284</v>
      </c>
    </row>
    <row r="339" spans="1:3">
      <c r="A339">
        <v>1580083</v>
      </c>
      <c r="B339" t="s">
        <v>888</v>
      </c>
      <c r="C339" t="s">
        <v>284</v>
      </c>
    </row>
    <row r="340" spans="1:3">
      <c r="A340">
        <v>1580097</v>
      </c>
      <c r="B340" t="s">
        <v>439</v>
      </c>
      <c r="C340" t="s">
        <v>440</v>
      </c>
    </row>
    <row r="341" spans="1:3">
      <c r="A341">
        <v>1580097</v>
      </c>
      <c r="B341" t="s">
        <v>869</v>
      </c>
      <c r="C341" t="s">
        <v>274</v>
      </c>
    </row>
    <row r="342" spans="1:3">
      <c r="A342">
        <v>1588511</v>
      </c>
      <c r="B342" t="s">
        <v>890</v>
      </c>
      <c r="C342" t="s">
        <v>73</v>
      </c>
    </row>
    <row r="343" spans="1:3">
      <c r="A343">
        <v>1588512</v>
      </c>
      <c r="B343" t="s">
        <v>288</v>
      </c>
      <c r="C343" t="s">
        <v>289</v>
      </c>
    </row>
    <row r="344" spans="1:3">
      <c r="A344">
        <v>1588512</v>
      </c>
      <c r="B344" t="s">
        <v>889</v>
      </c>
      <c r="C344" t="s">
        <v>289</v>
      </c>
    </row>
    <row r="345" spans="1:3">
      <c r="A345">
        <v>1588566</v>
      </c>
      <c r="B345" t="s">
        <v>457</v>
      </c>
      <c r="C345" t="s">
        <v>458</v>
      </c>
    </row>
    <row r="346" spans="1:3">
      <c r="A346">
        <v>1588577</v>
      </c>
      <c r="B346" t="s">
        <v>876</v>
      </c>
      <c r="C346" t="s">
        <v>877</v>
      </c>
    </row>
    <row r="347" spans="1:3">
      <c r="A347">
        <v>1600004</v>
      </c>
      <c r="B347" t="s">
        <v>104</v>
      </c>
      <c r="C347" t="s">
        <v>105</v>
      </c>
    </row>
    <row r="348" spans="1:3">
      <c r="A348">
        <v>1600011</v>
      </c>
      <c r="B348" t="s">
        <v>183</v>
      </c>
      <c r="C348" t="s">
        <v>184</v>
      </c>
    </row>
    <row r="349" spans="1:3">
      <c r="A349">
        <v>1600014</v>
      </c>
      <c r="B349" t="s">
        <v>431</v>
      </c>
      <c r="C349" t="s">
        <v>432</v>
      </c>
    </row>
    <row r="350" spans="1:3">
      <c r="A350">
        <v>1600023</v>
      </c>
      <c r="B350" t="s">
        <v>108</v>
      </c>
      <c r="C350" t="s">
        <v>109</v>
      </c>
    </row>
    <row r="351" spans="1:3">
      <c r="A351">
        <v>1600023</v>
      </c>
      <c r="B351" t="s">
        <v>1072</v>
      </c>
      <c r="C351" t="s">
        <v>1073</v>
      </c>
    </row>
    <row r="352" spans="1:3">
      <c r="A352">
        <v>1600023</v>
      </c>
      <c r="B352" t="s">
        <v>1222</v>
      </c>
      <c r="C352" t="s">
        <v>1223</v>
      </c>
    </row>
    <row r="353" spans="1:3">
      <c r="A353">
        <v>1600023</v>
      </c>
      <c r="B353" t="s">
        <v>1224</v>
      </c>
      <c r="C353" t="s">
        <v>1225</v>
      </c>
    </row>
    <row r="354" spans="1:3">
      <c r="A354">
        <v>1600023</v>
      </c>
      <c r="B354" t="s">
        <v>1228</v>
      </c>
      <c r="C354" t="s">
        <v>1223</v>
      </c>
    </row>
    <row r="355" spans="1:3">
      <c r="A355">
        <v>1600023</v>
      </c>
      <c r="B355" t="s">
        <v>1231</v>
      </c>
      <c r="C355" t="s">
        <v>1232</v>
      </c>
    </row>
    <row r="356" spans="1:3">
      <c r="A356">
        <v>1600023</v>
      </c>
      <c r="B356" t="s">
        <v>1239</v>
      </c>
      <c r="C356" t="s">
        <v>1223</v>
      </c>
    </row>
    <row r="357" spans="1:3">
      <c r="A357">
        <v>1600023</v>
      </c>
      <c r="B357" t="s">
        <v>1244</v>
      </c>
      <c r="C357" t="s">
        <v>1245</v>
      </c>
    </row>
    <row r="358" spans="1:3">
      <c r="A358">
        <v>1610033</v>
      </c>
      <c r="B358" t="s">
        <v>1233</v>
      </c>
      <c r="C358" t="s">
        <v>1234</v>
      </c>
    </row>
    <row r="359" spans="1:3">
      <c r="A359">
        <v>1618522</v>
      </c>
      <c r="B359" t="s">
        <v>804</v>
      </c>
      <c r="C359" t="s">
        <v>242</v>
      </c>
    </row>
    <row r="360" spans="1:3">
      <c r="A360">
        <v>1620052</v>
      </c>
      <c r="B360" t="s">
        <v>425</v>
      </c>
      <c r="C360" t="s">
        <v>426</v>
      </c>
    </row>
    <row r="361" spans="1:3">
      <c r="A361">
        <v>1620067</v>
      </c>
      <c r="B361" t="s">
        <v>461</v>
      </c>
      <c r="C361" t="s">
        <v>462</v>
      </c>
    </row>
    <row r="362" spans="1:3">
      <c r="A362">
        <v>1620067</v>
      </c>
      <c r="B362" t="s">
        <v>800</v>
      </c>
      <c r="C362" t="s">
        <v>241</v>
      </c>
    </row>
    <row r="363" spans="1:3">
      <c r="A363">
        <v>1620067</v>
      </c>
      <c r="B363" t="s">
        <v>1226</v>
      </c>
      <c r="C363" t="s">
        <v>1227</v>
      </c>
    </row>
    <row r="364" spans="1:3">
      <c r="A364">
        <v>1620834</v>
      </c>
      <c r="B364" t="s">
        <v>106</v>
      </c>
      <c r="C364" t="s">
        <v>107</v>
      </c>
    </row>
    <row r="365" spans="1:3">
      <c r="A365">
        <v>1628612</v>
      </c>
      <c r="B365" t="s">
        <v>449</v>
      </c>
      <c r="C365" t="s">
        <v>450</v>
      </c>
    </row>
    <row r="366" spans="1:3">
      <c r="A366">
        <v>1628654</v>
      </c>
      <c r="B366" t="s">
        <v>805</v>
      </c>
      <c r="C366" t="s">
        <v>243</v>
      </c>
    </row>
    <row r="367" spans="1:3">
      <c r="A367">
        <v>1628656</v>
      </c>
      <c r="B367" t="s">
        <v>239</v>
      </c>
      <c r="C367" t="s">
        <v>240</v>
      </c>
    </row>
    <row r="368" spans="1:3">
      <c r="A368">
        <v>1628656</v>
      </c>
      <c r="B368" t="s">
        <v>799</v>
      </c>
      <c r="C368" t="s">
        <v>240</v>
      </c>
    </row>
    <row r="369" spans="1:3">
      <c r="A369">
        <v>1628670</v>
      </c>
      <c r="B369" t="s">
        <v>801</v>
      </c>
      <c r="C369" t="s">
        <v>63</v>
      </c>
    </row>
    <row r="370" spans="1:3">
      <c r="A370">
        <v>1640002</v>
      </c>
      <c r="B370" t="s">
        <v>913</v>
      </c>
      <c r="C370" t="s">
        <v>914</v>
      </c>
    </row>
    <row r="371" spans="1:3">
      <c r="A371">
        <v>1640002</v>
      </c>
      <c r="B371" t="s">
        <v>916</v>
      </c>
      <c r="C371" t="s">
        <v>298</v>
      </c>
    </row>
    <row r="372" spans="1:3">
      <c r="A372">
        <v>1640003</v>
      </c>
      <c r="B372" t="s">
        <v>920</v>
      </c>
      <c r="C372" t="s">
        <v>297</v>
      </c>
    </row>
    <row r="373" spans="1:3">
      <c r="A373">
        <v>1640011</v>
      </c>
      <c r="B373" t="s">
        <v>912</v>
      </c>
      <c r="C373" t="s">
        <v>299</v>
      </c>
    </row>
    <row r="374" spans="1:3">
      <c r="A374">
        <v>1640011</v>
      </c>
      <c r="B374" t="s">
        <v>918</v>
      </c>
      <c r="C374" t="s">
        <v>919</v>
      </c>
    </row>
    <row r="375" spans="1:3">
      <c r="A375">
        <v>1640013</v>
      </c>
      <c r="B375" t="s">
        <v>465</v>
      </c>
      <c r="C375" t="s">
        <v>213</v>
      </c>
    </row>
    <row r="376" spans="1:3">
      <c r="A376">
        <v>1640014</v>
      </c>
      <c r="B376" t="s">
        <v>1151</v>
      </c>
      <c r="C376" t="s">
        <v>1152</v>
      </c>
    </row>
    <row r="377" spans="1:3">
      <c r="A377">
        <v>1648628</v>
      </c>
      <c r="B377" t="s">
        <v>917</v>
      </c>
      <c r="C377" t="s">
        <v>296</v>
      </c>
    </row>
    <row r="378" spans="1:3">
      <c r="A378">
        <v>1648638</v>
      </c>
      <c r="B378" t="s">
        <v>915</v>
      </c>
      <c r="C378" t="s">
        <v>80</v>
      </c>
    </row>
    <row r="379" spans="1:3">
      <c r="A379">
        <v>1648654</v>
      </c>
      <c r="B379" t="s">
        <v>1049</v>
      </c>
      <c r="C379" t="s">
        <v>1050</v>
      </c>
    </row>
    <row r="380" spans="1:3">
      <c r="A380">
        <v>1650026</v>
      </c>
      <c r="B380" t="s">
        <v>81</v>
      </c>
      <c r="C380" t="s">
        <v>82</v>
      </c>
    </row>
    <row r="381" spans="1:3">
      <c r="A381">
        <v>1650027</v>
      </c>
      <c r="B381" t="s">
        <v>143</v>
      </c>
      <c r="C381" t="s">
        <v>144</v>
      </c>
    </row>
    <row r="382" spans="1:3">
      <c r="A382">
        <v>1650027</v>
      </c>
      <c r="B382" t="s">
        <v>495</v>
      </c>
      <c r="C382" t="s">
        <v>496</v>
      </c>
    </row>
    <row r="383" spans="1:3">
      <c r="A383">
        <v>1650031</v>
      </c>
      <c r="B383" t="s">
        <v>466</v>
      </c>
      <c r="C383" t="s">
        <v>467</v>
      </c>
    </row>
    <row r="384" spans="1:3">
      <c r="A384">
        <v>1650031</v>
      </c>
      <c r="B384" t="s">
        <v>489</v>
      </c>
      <c r="C384" t="s">
        <v>490</v>
      </c>
    </row>
    <row r="385" spans="1:3">
      <c r="A385">
        <v>1650033</v>
      </c>
      <c r="B385" t="s">
        <v>463</v>
      </c>
      <c r="C385" t="s">
        <v>464</v>
      </c>
    </row>
    <row r="386" spans="1:3">
      <c r="A386">
        <v>1660002</v>
      </c>
      <c r="B386" t="s">
        <v>45</v>
      </c>
      <c r="C386" t="s">
        <v>46</v>
      </c>
    </row>
    <row r="387" spans="1:3">
      <c r="A387">
        <v>1660003</v>
      </c>
      <c r="B387" t="s">
        <v>194</v>
      </c>
      <c r="C387" t="s">
        <v>195</v>
      </c>
    </row>
    <row r="388" spans="1:3">
      <c r="A388">
        <v>1660003</v>
      </c>
      <c r="B388" t="s">
        <v>300</v>
      </c>
      <c r="C388" t="s">
        <v>195</v>
      </c>
    </row>
    <row r="389" spans="1:3">
      <c r="A389">
        <v>1660003</v>
      </c>
      <c r="B389" t="s">
        <v>921</v>
      </c>
      <c r="C389" t="s">
        <v>195</v>
      </c>
    </row>
    <row r="390" spans="1:3">
      <c r="A390">
        <v>1660003</v>
      </c>
      <c r="B390" t="s">
        <v>1293</v>
      </c>
      <c r="C390" t="s">
        <v>1294</v>
      </c>
    </row>
    <row r="391" spans="1:3">
      <c r="A391">
        <v>1660004</v>
      </c>
      <c r="B391" t="s">
        <v>924</v>
      </c>
      <c r="C391" t="s">
        <v>303</v>
      </c>
    </row>
    <row r="392" spans="1:3">
      <c r="A392">
        <v>1660012</v>
      </c>
      <c r="B392" t="s">
        <v>922</v>
      </c>
      <c r="C392" t="s">
        <v>301</v>
      </c>
    </row>
    <row r="393" spans="1:3">
      <c r="A393">
        <v>1660013</v>
      </c>
      <c r="B393" t="s">
        <v>51</v>
      </c>
      <c r="C393" t="s">
        <v>52</v>
      </c>
    </row>
    <row r="394" spans="1:3">
      <c r="A394">
        <v>1660013</v>
      </c>
      <c r="B394" t="s">
        <v>930</v>
      </c>
      <c r="C394" t="s">
        <v>304</v>
      </c>
    </row>
    <row r="395" spans="1:3">
      <c r="A395">
        <v>1660013</v>
      </c>
      <c r="B395" t="s">
        <v>1076</v>
      </c>
      <c r="C395" t="s">
        <v>1077</v>
      </c>
    </row>
    <row r="396" spans="1:3">
      <c r="A396">
        <v>1660016</v>
      </c>
      <c r="B396" t="s">
        <v>47</v>
      </c>
      <c r="C396" t="s">
        <v>48</v>
      </c>
    </row>
    <row r="397" spans="1:3">
      <c r="A397">
        <v>1660016</v>
      </c>
      <c r="B397" t="s">
        <v>472</v>
      </c>
      <c r="C397" t="s">
        <v>473</v>
      </c>
    </row>
    <row r="398" spans="1:3">
      <c r="A398">
        <v>1660016</v>
      </c>
      <c r="B398" t="s">
        <v>474</v>
      </c>
      <c r="C398" t="s">
        <v>475</v>
      </c>
    </row>
    <row r="399" spans="1:3">
      <c r="A399">
        <v>1668538</v>
      </c>
      <c r="B399" t="s">
        <v>925</v>
      </c>
      <c r="C399" t="s">
        <v>302</v>
      </c>
    </row>
    <row r="400" spans="1:3">
      <c r="A400">
        <v>1670023</v>
      </c>
      <c r="B400" t="s">
        <v>497</v>
      </c>
      <c r="C400" t="s">
        <v>498</v>
      </c>
    </row>
    <row r="401" spans="1:3">
      <c r="A401">
        <v>1670032</v>
      </c>
      <c r="B401" t="s">
        <v>931</v>
      </c>
      <c r="C401" t="s">
        <v>305</v>
      </c>
    </row>
    <row r="402" spans="1:3">
      <c r="A402">
        <v>1670035</v>
      </c>
      <c r="B402" t="s">
        <v>501</v>
      </c>
      <c r="C402" t="s">
        <v>502</v>
      </c>
    </row>
    <row r="403" spans="1:3">
      <c r="A403">
        <v>1670035</v>
      </c>
      <c r="B403" t="s">
        <v>928</v>
      </c>
      <c r="C403" t="s">
        <v>929</v>
      </c>
    </row>
    <row r="404" spans="1:3">
      <c r="A404">
        <v>1670042</v>
      </c>
      <c r="B404" t="s">
        <v>53</v>
      </c>
      <c r="C404" t="s">
        <v>54</v>
      </c>
    </row>
    <row r="405" spans="1:3">
      <c r="A405">
        <v>1670043</v>
      </c>
      <c r="B405" t="s">
        <v>1291</v>
      </c>
      <c r="C405" t="s">
        <v>1292</v>
      </c>
    </row>
    <row r="406" spans="1:3">
      <c r="A406">
        <v>1670051</v>
      </c>
      <c r="B406" t="s">
        <v>468</v>
      </c>
      <c r="C406" t="s">
        <v>469</v>
      </c>
    </row>
    <row r="407" spans="1:3">
      <c r="A407">
        <v>1680063</v>
      </c>
      <c r="B407" t="s">
        <v>926</v>
      </c>
      <c r="C407" t="s">
        <v>927</v>
      </c>
    </row>
    <row r="408" spans="1:3">
      <c r="A408">
        <v>1680063</v>
      </c>
      <c r="B408" t="s">
        <v>932</v>
      </c>
      <c r="C408" t="s">
        <v>933</v>
      </c>
    </row>
    <row r="409" spans="1:3">
      <c r="A409">
        <v>1680064</v>
      </c>
      <c r="B409" t="s">
        <v>1169</v>
      </c>
      <c r="C409" t="s">
        <v>1170</v>
      </c>
    </row>
    <row r="410" spans="1:3">
      <c r="A410">
        <v>1680071</v>
      </c>
      <c r="B410" t="s">
        <v>49</v>
      </c>
      <c r="C410" t="s">
        <v>50</v>
      </c>
    </row>
    <row r="411" spans="1:3">
      <c r="A411">
        <v>1680073</v>
      </c>
      <c r="B411" t="s">
        <v>43</v>
      </c>
      <c r="C411" t="s">
        <v>44</v>
      </c>
    </row>
    <row r="412" spans="1:3">
      <c r="A412">
        <v>1680073</v>
      </c>
      <c r="B412" t="s">
        <v>487</v>
      </c>
      <c r="C412" t="s">
        <v>488</v>
      </c>
    </row>
    <row r="413" spans="1:3">
      <c r="A413">
        <v>1680073</v>
      </c>
      <c r="B413" t="s">
        <v>1094</v>
      </c>
      <c r="C413" t="s">
        <v>1095</v>
      </c>
    </row>
    <row r="414" spans="1:3">
      <c r="A414">
        <v>1680081</v>
      </c>
      <c r="B414" t="s">
        <v>470</v>
      </c>
      <c r="C414" t="s">
        <v>471</v>
      </c>
    </row>
    <row r="415" spans="1:3">
      <c r="A415">
        <v>1680082</v>
      </c>
      <c r="B415" t="s">
        <v>923</v>
      </c>
      <c r="C415" t="s">
        <v>83</v>
      </c>
    </row>
    <row r="416" spans="1:3">
      <c r="A416">
        <v>1688616</v>
      </c>
      <c r="B416" t="s">
        <v>934</v>
      </c>
      <c r="C416" t="s">
        <v>196</v>
      </c>
    </row>
    <row r="417" spans="1:3">
      <c r="A417">
        <v>1690072</v>
      </c>
      <c r="B417" t="s">
        <v>798</v>
      </c>
      <c r="C417" t="s">
        <v>238</v>
      </c>
    </row>
    <row r="418" spans="1:3">
      <c r="A418">
        <v>1690072</v>
      </c>
      <c r="B418" t="s">
        <v>802</v>
      </c>
      <c r="C418" t="s">
        <v>803</v>
      </c>
    </row>
    <row r="419" spans="1:3">
      <c r="A419">
        <v>1690072</v>
      </c>
      <c r="B419" t="s">
        <v>1246</v>
      </c>
      <c r="C419" t="s">
        <v>1247</v>
      </c>
    </row>
    <row r="420" spans="1:3">
      <c r="A420">
        <v>1690073</v>
      </c>
      <c r="B420" t="s">
        <v>1235</v>
      </c>
      <c r="C420" t="s">
        <v>1236</v>
      </c>
    </row>
    <row r="421" spans="1:3">
      <c r="A421">
        <v>1690075</v>
      </c>
      <c r="B421" t="s">
        <v>1237</v>
      </c>
      <c r="C421" t="s">
        <v>1238</v>
      </c>
    </row>
    <row r="422" spans="1:3">
      <c r="A422">
        <v>1690075</v>
      </c>
      <c r="B422" t="s">
        <v>1240</v>
      </c>
      <c r="C422" t="s">
        <v>1241</v>
      </c>
    </row>
    <row r="423" spans="1:3">
      <c r="A423">
        <v>1690075</v>
      </c>
      <c r="B423" t="s">
        <v>1242</v>
      </c>
      <c r="C423" t="s">
        <v>1243</v>
      </c>
    </row>
    <row r="424" spans="1:3">
      <c r="A424">
        <v>1698555</v>
      </c>
      <c r="B424" t="s">
        <v>1229</v>
      </c>
      <c r="C424" t="s">
        <v>1230</v>
      </c>
    </row>
    <row r="425" spans="1:3">
      <c r="A425">
        <v>1700001</v>
      </c>
      <c r="B425" t="s">
        <v>508</v>
      </c>
      <c r="C425" t="s">
        <v>509</v>
      </c>
    </row>
    <row r="426" spans="1:3">
      <c r="A426">
        <v>1700001</v>
      </c>
      <c r="B426" t="s">
        <v>943</v>
      </c>
      <c r="C426" t="s">
        <v>312</v>
      </c>
    </row>
    <row r="427" spans="1:3">
      <c r="A427">
        <v>1700002</v>
      </c>
      <c r="B427" t="s">
        <v>1088</v>
      </c>
      <c r="C427" t="s">
        <v>1089</v>
      </c>
    </row>
    <row r="428" spans="1:3">
      <c r="A428">
        <v>1700002</v>
      </c>
      <c r="B428" t="s">
        <v>1301</v>
      </c>
      <c r="C428" t="s">
        <v>1302</v>
      </c>
    </row>
    <row r="429" spans="1:3">
      <c r="A429">
        <v>1700003</v>
      </c>
      <c r="B429" t="s">
        <v>949</v>
      </c>
      <c r="C429" t="s">
        <v>86</v>
      </c>
    </row>
    <row r="430" spans="1:3">
      <c r="A430">
        <v>1700004</v>
      </c>
      <c r="B430" t="s">
        <v>937</v>
      </c>
      <c r="C430" t="s">
        <v>307</v>
      </c>
    </row>
    <row r="431" spans="1:3">
      <c r="A431">
        <v>1700005</v>
      </c>
      <c r="B431" t="s">
        <v>1305</v>
      </c>
      <c r="C431" t="s">
        <v>1306</v>
      </c>
    </row>
    <row r="432" spans="1:3">
      <c r="A432">
        <v>1700011</v>
      </c>
      <c r="B432" t="s">
        <v>939</v>
      </c>
      <c r="C432" t="s">
        <v>940</v>
      </c>
    </row>
    <row r="433" spans="1:3">
      <c r="A433">
        <v>1700011</v>
      </c>
      <c r="B433" t="s">
        <v>946</v>
      </c>
      <c r="C433" t="s">
        <v>940</v>
      </c>
    </row>
    <row r="434" spans="1:3">
      <c r="A434">
        <v>1700012</v>
      </c>
      <c r="B434" t="s">
        <v>941</v>
      </c>
      <c r="C434" t="s">
        <v>306</v>
      </c>
    </row>
    <row r="435" spans="1:3">
      <c r="A435">
        <v>1700012</v>
      </c>
      <c r="B435" t="s">
        <v>942</v>
      </c>
      <c r="C435" t="s">
        <v>306</v>
      </c>
    </row>
    <row r="436" spans="1:3">
      <c r="A436">
        <v>1700013</v>
      </c>
      <c r="B436" t="s">
        <v>947</v>
      </c>
      <c r="C436" t="s">
        <v>308</v>
      </c>
    </row>
    <row r="437" spans="1:3">
      <c r="A437">
        <v>1710021</v>
      </c>
      <c r="B437" t="s">
        <v>950</v>
      </c>
      <c r="C437" t="s">
        <v>311</v>
      </c>
    </row>
    <row r="438" spans="1:3">
      <c r="A438">
        <v>1710021</v>
      </c>
      <c r="B438" t="s">
        <v>1295</v>
      </c>
      <c r="C438" t="s">
        <v>1296</v>
      </c>
    </row>
    <row r="439" spans="1:3">
      <c r="A439">
        <v>1710021</v>
      </c>
      <c r="B439" t="s">
        <v>1297</v>
      </c>
      <c r="C439" t="s">
        <v>1298</v>
      </c>
    </row>
    <row r="440" spans="1:3">
      <c r="A440">
        <v>1710021</v>
      </c>
      <c r="B440" t="s">
        <v>1299</v>
      </c>
      <c r="C440" t="s">
        <v>1300</v>
      </c>
    </row>
    <row r="441" spans="1:3">
      <c r="A441">
        <v>1710022</v>
      </c>
      <c r="B441" t="s">
        <v>1303</v>
      </c>
      <c r="C441" t="s">
        <v>1304</v>
      </c>
    </row>
    <row r="442" spans="1:3">
      <c r="A442">
        <v>1710031</v>
      </c>
      <c r="B442" t="s">
        <v>309</v>
      </c>
      <c r="C442" t="s">
        <v>84</v>
      </c>
    </row>
    <row r="443" spans="1:3">
      <c r="A443">
        <v>1710031</v>
      </c>
      <c r="B443" t="s">
        <v>935</v>
      </c>
      <c r="C443" t="s">
        <v>84</v>
      </c>
    </row>
    <row r="444" spans="1:3">
      <c r="A444">
        <v>1710031</v>
      </c>
      <c r="B444" t="s">
        <v>936</v>
      </c>
      <c r="C444" t="s">
        <v>197</v>
      </c>
    </row>
    <row r="445" spans="1:3">
      <c r="A445">
        <v>1710042</v>
      </c>
      <c r="B445" t="s">
        <v>948</v>
      </c>
      <c r="C445" t="s">
        <v>85</v>
      </c>
    </row>
    <row r="446" spans="1:3">
      <c r="A446">
        <v>1710044</v>
      </c>
      <c r="B446" t="s">
        <v>506</v>
      </c>
      <c r="C446" t="s">
        <v>507</v>
      </c>
    </row>
    <row r="447" spans="1:3">
      <c r="A447">
        <v>1710044</v>
      </c>
      <c r="B447" t="s">
        <v>524</v>
      </c>
      <c r="C447" t="s">
        <v>525</v>
      </c>
    </row>
    <row r="448" spans="1:3">
      <c r="A448">
        <v>1710044</v>
      </c>
      <c r="B448" t="s">
        <v>938</v>
      </c>
      <c r="C448" t="s">
        <v>310</v>
      </c>
    </row>
    <row r="449" spans="1:3">
      <c r="A449">
        <v>1718540</v>
      </c>
      <c r="B449" t="s">
        <v>944</v>
      </c>
      <c r="C449" t="s">
        <v>945</v>
      </c>
    </row>
    <row r="450" spans="1:3">
      <c r="A450">
        <v>1730003</v>
      </c>
      <c r="B450" t="s">
        <v>1313</v>
      </c>
      <c r="C450" t="s">
        <v>31</v>
      </c>
    </row>
    <row r="451" spans="1:3">
      <c r="A451">
        <v>1730004</v>
      </c>
      <c r="B451" t="s">
        <v>510</v>
      </c>
      <c r="C451" t="s">
        <v>511</v>
      </c>
    </row>
    <row r="452" spans="1:3">
      <c r="A452">
        <v>1730035</v>
      </c>
      <c r="B452" t="s">
        <v>512</v>
      </c>
      <c r="C452" t="s">
        <v>513</v>
      </c>
    </row>
    <row r="453" spans="1:3">
      <c r="A453">
        <v>1730037</v>
      </c>
      <c r="B453" t="s">
        <v>514</v>
      </c>
      <c r="C453" t="s">
        <v>515</v>
      </c>
    </row>
    <row r="454" spans="1:3">
      <c r="A454">
        <v>1730037</v>
      </c>
      <c r="B454" t="s">
        <v>1068</v>
      </c>
      <c r="C454" t="s">
        <v>1069</v>
      </c>
    </row>
    <row r="455" spans="1:3">
      <c r="A455">
        <v>1738555</v>
      </c>
      <c r="B455" t="s">
        <v>969</v>
      </c>
      <c r="C455" t="s">
        <v>324</v>
      </c>
    </row>
    <row r="456" spans="1:3">
      <c r="A456">
        <v>1738602</v>
      </c>
      <c r="B456" t="s">
        <v>970</v>
      </c>
      <c r="C456" t="s">
        <v>91</v>
      </c>
    </row>
    <row r="457" spans="1:3">
      <c r="A457">
        <v>1738605</v>
      </c>
      <c r="B457" t="s">
        <v>1316</v>
      </c>
      <c r="C457" t="s">
        <v>90</v>
      </c>
    </row>
    <row r="458" spans="1:3">
      <c r="A458">
        <v>1740045</v>
      </c>
      <c r="B458" t="s">
        <v>1183</v>
      </c>
      <c r="C458" t="s">
        <v>1184</v>
      </c>
    </row>
    <row r="459" spans="1:3">
      <c r="A459">
        <v>1740062</v>
      </c>
      <c r="B459" t="s">
        <v>528</v>
      </c>
      <c r="C459" t="s">
        <v>529</v>
      </c>
    </row>
    <row r="460" spans="1:3">
      <c r="A460">
        <v>1740064</v>
      </c>
      <c r="B460" t="s">
        <v>971</v>
      </c>
      <c r="C460" t="s">
        <v>325</v>
      </c>
    </row>
    <row r="461" spans="1:3">
      <c r="A461">
        <v>1748643</v>
      </c>
      <c r="B461" t="s">
        <v>965</v>
      </c>
      <c r="C461" t="s">
        <v>322</v>
      </c>
    </row>
    <row r="462" spans="1:3">
      <c r="A462">
        <v>1748711</v>
      </c>
      <c r="B462" t="s">
        <v>966</v>
      </c>
      <c r="C462" t="s">
        <v>323</v>
      </c>
    </row>
    <row r="463" spans="1:3">
      <c r="A463">
        <v>1750082</v>
      </c>
      <c r="B463" t="s">
        <v>516</v>
      </c>
      <c r="C463" t="s">
        <v>517</v>
      </c>
    </row>
    <row r="464" spans="1:3">
      <c r="A464">
        <v>1750082</v>
      </c>
      <c r="B464" t="s">
        <v>1135</v>
      </c>
      <c r="C464" t="s">
        <v>1136</v>
      </c>
    </row>
    <row r="465" spans="1:3">
      <c r="A465">
        <v>1750082</v>
      </c>
      <c r="B465" t="s">
        <v>1165</v>
      </c>
      <c r="C465" t="s">
        <v>1166</v>
      </c>
    </row>
    <row r="466" spans="1:3">
      <c r="A466">
        <v>1750082</v>
      </c>
      <c r="B466" t="s">
        <v>1311</v>
      </c>
      <c r="C466" t="s">
        <v>1312</v>
      </c>
    </row>
    <row r="467" spans="1:3">
      <c r="A467">
        <v>1750083</v>
      </c>
      <c r="B467" t="s">
        <v>522</v>
      </c>
      <c r="C467" t="s">
        <v>523</v>
      </c>
    </row>
    <row r="468" spans="1:3">
      <c r="A468">
        <v>1750094</v>
      </c>
      <c r="B468" t="s">
        <v>1314</v>
      </c>
      <c r="C468" t="s">
        <v>1315</v>
      </c>
    </row>
    <row r="469" spans="1:3">
      <c r="A469">
        <v>1758571</v>
      </c>
      <c r="B469" t="s">
        <v>967</v>
      </c>
      <c r="C469" t="s">
        <v>968</v>
      </c>
    </row>
    <row r="470" spans="1:3">
      <c r="A470">
        <v>1760021</v>
      </c>
      <c r="B470" t="s">
        <v>493</v>
      </c>
      <c r="C470" t="s">
        <v>494</v>
      </c>
    </row>
    <row r="471" spans="1:3">
      <c r="A471">
        <v>1760023</v>
      </c>
      <c r="B471" t="s">
        <v>974</v>
      </c>
      <c r="C471" t="s">
        <v>326</v>
      </c>
    </row>
    <row r="472" spans="1:3">
      <c r="A472">
        <v>1768535</v>
      </c>
      <c r="B472" t="s">
        <v>975</v>
      </c>
      <c r="C472" t="s">
        <v>327</v>
      </c>
    </row>
    <row r="473" spans="1:3">
      <c r="A473">
        <v>1770044</v>
      </c>
      <c r="B473" t="s">
        <v>329</v>
      </c>
      <c r="C473" t="s">
        <v>330</v>
      </c>
    </row>
    <row r="474" spans="1:3">
      <c r="A474">
        <v>1770044</v>
      </c>
      <c r="B474" t="s">
        <v>478</v>
      </c>
      <c r="C474" t="s">
        <v>479</v>
      </c>
    </row>
    <row r="475" spans="1:3">
      <c r="A475">
        <v>1770044</v>
      </c>
      <c r="B475" t="s">
        <v>976</v>
      </c>
      <c r="C475" t="s">
        <v>330</v>
      </c>
    </row>
    <row r="476" spans="1:3">
      <c r="A476">
        <v>1770045</v>
      </c>
      <c r="B476" t="s">
        <v>1161</v>
      </c>
      <c r="C476" t="s">
        <v>1162</v>
      </c>
    </row>
    <row r="477" spans="1:3">
      <c r="A477">
        <v>1770051</v>
      </c>
      <c r="B477" t="s">
        <v>476</v>
      </c>
      <c r="C477" t="s">
        <v>477</v>
      </c>
    </row>
    <row r="478" spans="1:3">
      <c r="A478">
        <v>1770051</v>
      </c>
      <c r="B478" t="s">
        <v>973</v>
      </c>
      <c r="C478" t="s">
        <v>328</v>
      </c>
    </row>
    <row r="479" spans="1:3">
      <c r="A479">
        <v>1770051</v>
      </c>
      <c r="B479" t="s">
        <v>1317</v>
      </c>
      <c r="C479" t="s">
        <v>1318</v>
      </c>
    </row>
    <row r="480" spans="1:3">
      <c r="A480">
        <v>1780061</v>
      </c>
      <c r="B480" t="s">
        <v>1107</v>
      </c>
      <c r="C480" t="s">
        <v>1108</v>
      </c>
    </row>
    <row r="481" spans="1:3">
      <c r="A481">
        <v>1780062</v>
      </c>
      <c r="B481" t="s">
        <v>491</v>
      </c>
      <c r="C481" t="s">
        <v>492</v>
      </c>
    </row>
    <row r="482" spans="1:3">
      <c r="A482">
        <v>1780063</v>
      </c>
      <c r="B482" t="s">
        <v>480</v>
      </c>
      <c r="C482" t="s">
        <v>214</v>
      </c>
    </row>
    <row r="483" spans="1:3">
      <c r="A483">
        <v>1780063</v>
      </c>
      <c r="B483" t="s">
        <v>1051</v>
      </c>
      <c r="C483" t="s">
        <v>176</v>
      </c>
    </row>
    <row r="484" spans="1:3">
      <c r="A484">
        <v>1780063</v>
      </c>
      <c r="B484" t="s">
        <v>1202</v>
      </c>
      <c r="C484" t="s">
        <v>1203</v>
      </c>
    </row>
    <row r="485" spans="1:3">
      <c r="A485">
        <v>1790071</v>
      </c>
      <c r="B485" t="s">
        <v>483</v>
      </c>
      <c r="C485" t="s">
        <v>484</v>
      </c>
    </row>
    <row r="486" spans="1:3">
      <c r="A486">
        <v>1790072</v>
      </c>
      <c r="B486" t="s">
        <v>57</v>
      </c>
      <c r="C486" t="s">
        <v>58</v>
      </c>
    </row>
    <row r="487" spans="1:3">
      <c r="A487">
        <v>1790072</v>
      </c>
      <c r="B487" t="s">
        <v>485</v>
      </c>
      <c r="C487" t="s">
        <v>486</v>
      </c>
    </row>
    <row r="488" spans="1:3">
      <c r="A488">
        <v>1790075</v>
      </c>
      <c r="B488" t="s">
        <v>1181</v>
      </c>
      <c r="C488" t="s">
        <v>1182</v>
      </c>
    </row>
    <row r="489" spans="1:3">
      <c r="A489">
        <v>1798908</v>
      </c>
      <c r="B489" t="s">
        <v>481</v>
      </c>
      <c r="C489" t="s">
        <v>482</v>
      </c>
    </row>
    <row r="490" spans="1:3">
      <c r="A490">
        <v>1798909</v>
      </c>
      <c r="B490" t="s">
        <v>499</v>
      </c>
      <c r="C490" t="s">
        <v>500</v>
      </c>
    </row>
    <row r="491" spans="1:3">
      <c r="A491">
        <v>1800002</v>
      </c>
      <c r="B491" t="s">
        <v>1001</v>
      </c>
      <c r="C491" t="s">
        <v>345</v>
      </c>
    </row>
    <row r="492" spans="1:3">
      <c r="A492">
        <v>1800003</v>
      </c>
      <c r="B492" t="s">
        <v>1329</v>
      </c>
      <c r="C492" t="s">
        <v>1330</v>
      </c>
    </row>
    <row r="493" spans="1:3">
      <c r="A493">
        <v>1800004</v>
      </c>
      <c r="B493" t="s">
        <v>1327</v>
      </c>
      <c r="C493" t="s">
        <v>1328</v>
      </c>
    </row>
    <row r="494" spans="1:3">
      <c r="A494">
        <v>1800004</v>
      </c>
      <c r="B494" t="s">
        <v>1333</v>
      </c>
      <c r="C494" t="s">
        <v>1334</v>
      </c>
    </row>
    <row r="495" spans="1:3">
      <c r="A495">
        <v>1800011</v>
      </c>
      <c r="B495" t="s">
        <v>688</v>
      </c>
      <c r="C495" t="s">
        <v>689</v>
      </c>
    </row>
    <row r="496" spans="1:3">
      <c r="A496">
        <v>1800013</v>
      </c>
      <c r="B496" t="s">
        <v>1331</v>
      </c>
      <c r="C496" t="s">
        <v>1332</v>
      </c>
    </row>
    <row r="497" spans="1:3">
      <c r="A497">
        <v>1800022</v>
      </c>
      <c r="B497" t="s">
        <v>687</v>
      </c>
      <c r="C497" t="s">
        <v>212</v>
      </c>
    </row>
    <row r="498" spans="1:3">
      <c r="A498">
        <v>1808505</v>
      </c>
      <c r="B498" t="s">
        <v>1003</v>
      </c>
      <c r="C498" t="s">
        <v>344</v>
      </c>
    </row>
    <row r="499" spans="1:3">
      <c r="A499">
        <v>1808601</v>
      </c>
      <c r="B499" t="s">
        <v>1000</v>
      </c>
      <c r="C499" t="s">
        <v>95</v>
      </c>
    </row>
    <row r="500" spans="1:3">
      <c r="A500">
        <v>1808633</v>
      </c>
      <c r="B500" t="s">
        <v>1002</v>
      </c>
      <c r="C500" t="s">
        <v>343</v>
      </c>
    </row>
    <row r="501" spans="1:3">
      <c r="A501">
        <v>1810002</v>
      </c>
      <c r="B501" t="s">
        <v>1004</v>
      </c>
      <c r="C501" t="s">
        <v>346</v>
      </c>
    </row>
    <row r="502" spans="1:3">
      <c r="A502">
        <v>1810002</v>
      </c>
      <c r="B502" t="s">
        <v>1007</v>
      </c>
      <c r="C502" t="s">
        <v>1008</v>
      </c>
    </row>
    <row r="503" spans="1:3">
      <c r="A503">
        <v>1810004</v>
      </c>
      <c r="B503" t="s">
        <v>1062</v>
      </c>
      <c r="C503" t="s">
        <v>1063</v>
      </c>
    </row>
    <row r="504" spans="1:3">
      <c r="A504">
        <v>1810012</v>
      </c>
      <c r="B504" t="s">
        <v>1005</v>
      </c>
      <c r="C504" t="s">
        <v>1006</v>
      </c>
    </row>
    <row r="505" spans="1:3">
      <c r="A505">
        <v>1820003</v>
      </c>
      <c r="B505" t="s">
        <v>719</v>
      </c>
      <c r="C505" t="s">
        <v>720</v>
      </c>
    </row>
    <row r="506" spans="1:3">
      <c r="A506">
        <v>1820004</v>
      </c>
      <c r="B506" t="s">
        <v>348</v>
      </c>
      <c r="C506" t="s">
        <v>349</v>
      </c>
    </row>
    <row r="507" spans="1:3">
      <c r="A507">
        <v>1820004</v>
      </c>
      <c r="B507" t="s">
        <v>1012</v>
      </c>
      <c r="C507" t="s">
        <v>349</v>
      </c>
    </row>
    <row r="508" spans="1:3">
      <c r="A508">
        <v>1820011</v>
      </c>
      <c r="B508" t="s">
        <v>721</v>
      </c>
      <c r="C508" t="s">
        <v>722</v>
      </c>
    </row>
    <row r="509" spans="1:3">
      <c r="A509">
        <v>1820021</v>
      </c>
      <c r="B509" t="s">
        <v>1141</v>
      </c>
      <c r="C509" t="s">
        <v>1142</v>
      </c>
    </row>
    <row r="510" spans="1:3">
      <c r="A510">
        <v>1820025</v>
      </c>
      <c r="B510" t="s">
        <v>723</v>
      </c>
      <c r="C510" t="s">
        <v>724</v>
      </c>
    </row>
    <row r="511" spans="1:3">
      <c r="A511">
        <v>1820033</v>
      </c>
      <c r="B511" t="s">
        <v>1011</v>
      </c>
      <c r="C511" t="s">
        <v>347</v>
      </c>
    </row>
    <row r="512" spans="1:3">
      <c r="A512">
        <v>1828510</v>
      </c>
      <c r="B512" t="s">
        <v>1014</v>
      </c>
      <c r="C512" t="s">
        <v>97</v>
      </c>
    </row>
    <row r="513" spans="1:3">
      <c r="A513">
        <v>1828550</v>
      </c>
      <c r="B513" t="s">
        <v>1013</v>
      </c>
      <c r="C513" t="s">
        <v>98</v>
      </c>
    </row>
    <row r="514" spans="1:3">
      <c r="A514">
        <v>1830003</v>
      </c>
      <c r="B514" t="s">
        <v>1115</v>
      </c>
      <c r="C514" t="s">
        <v>1116</v>
      </c>
    </row>
    <row r="515" spans="1:3">
      <c r="A515">
        <v>1830005</v>
      </c>
      <c r="B515" t="s">
        <v>741</v>
      </c>
      <c r="C515" t="s">
        <v>742</v>
      </c>
    </row>
    <row r="516" spans="1:3">
      <c r="A516">
        <v>1830012</v>
      </c>
      <c r="B516" t="s">
        <v>729</v>
      </c>
      <c r="C516" t="s">
        <v>730</v>
      </c>
    </row>
    <row r="517" spans="1:3">
      <c r="A517">
        <v>1830036</v>
      </c>
      <c r="B517" t="s">
        <v>731</v>
      </c>
      <c r="C517" t="s">
        <v>732</v>
      </c>
    </row>
    <row r="518" spans="1:3">
      <c r="A518">
        <v>1830042</v>
      </c>
      <c r="B518" t="s">
        <v>1185</v>
      </c>
      <c r="C518" t="s">
        <v>1186</v>
      </c>
    </row>
    <row r="519" spans="1:3">
      <c r="A519">
        <v>1830051</v>
      </c>
      <c r="B519" t="s">
        <v>727</v>
      </c>
      <c r="C519" t="s">
        <v>728</v>
      </c>
    </row>
    <row r="520" spans="1:3">
      <c r="A520">
        <v>1830055</v>
      </c>
      <c r="B520" t="s">
        <v>1335</v>
      </c>
      <c r="C520" t="s">
        <v>1336</v>
      </c>
    </row>
    <row r="521" spans="1:3">
      <c r="A521">
        <v>1830056</v>
      </c>
      <c r="B521" t="s">
        <v>743</v>
      </c>
      <c r="C521" t="s">
        <v>744</v>
      </c>
    </row>
    <row r="522" spans="1:3">
      <c r="A522">
        <v>1838531</v>
      </c>
      <c r="B522" t="s">
        <v>1009</v>
      </c>
      <c r="C522" t="s">
        <v>96</v>
      </c>
    </row>
    <row r="523" spans="1:3">
      <c r="A523">
        <v>1840003</v>
      </c>
      <c r="B523" t="s">
        <v>167</v>
      </c>
      <c r="C523" t="s">
        <v>168</v>
      </c>
    </row>
    <row r="524" spans="1:3">
      <c r="A524">
        <v>1840003</v>
      </c>
      <c r="B524" t="s">
        <v>690</v>
      </c>
      <c r="C524" t="s">
        <v>691</v>
      </c>
    </row>
    <row r="525" spans="1:3">
      <c r="A525">
        <v>1840005</v>
      </c>
      <c r="B525" t="s">
        <v>1143</v>
      </c>
      <c r="C525" t="s">
        <v>1144</v>
      </c>
    </row>
    <row r="526" spans="1:3">
      <c r="A526">
        <v>1848503</v>
      </c>
      <c r="B526" t="s">
        <v>1023</v>
      </c>
      <c r="C526" t="s">
        <v>1024</v>
      </c>
    </row>
    <row r="527" spans="1:3">
      <c r="A527">
        <v>1848555</v>
      </c>
      <c r="B527" t="s">
        <v>1021</v>
      </c>
      <c r="C527" t="s">
        <v>354</v>
      </c>
    </row>
    <row r="528" spans="1:3">
      <c r="A528">
        <v>1848575</v>
      </c>
      <c r="B528" t="s">
        <v>1022</v>
      </c>
      <c r="C528" t="s">
        <v>355</v>
      </c>
    </row>
    <row r="529" spans="1:3">
      <c r="A529">
        <v>1848581</v>
      </c>
      <c r="B529" t="s">
        <v>714</v>
      </c>
      <c r="C529" t="s">
        <v>715</v>
      </c>
    </row>
    <row r="530" spans="1:3">
      <c r="A530">
        <v>1848581</v>
      </c>
      <c r="B530" t="s">
        <v>718</v>
      </c>
      <c r="C530" t="s">
        <v>715</v>
      </c>
    </row>
    <row r="531" spans="1:3">
      <c r="A531">
        <v>1850004</v>
      </c>
      <c r="B531" t="s">
        <v>704</v>
      </c>
      <c r="C531" t="s">
        <v>705</v>
      </c>
    </row>
    <row r="532" spans="1:3">
      <c r="A532">
        <v>1850024</v>
      </c>
      <c r="B532" t="s">
        <v>1341</v>
      </c>
      <c r="C532" t="s">
        <v>1342</v>
      </c>
    </row>
    <row r="533" spans="1:3">
      <c r="A533">
        <v>1858505</v>
      </c>
      <c r="B533" t="s">
        <v>359</v>
      </c>
      <c r="C533" t="s">
        <v>202</v>
      </c>
    </row>
    <row r="534" spans="1:3">
      <c r="A534">
        <v>1858505</v>
      </c>
      <c r="B534" t="s">
        <v>1033</v>
      </c>
      <c r="C534" t="s">
        <v>202</v>
      </c>
    </row>
    <row r="535" spans="1:3">
      <c r="A535">
        <v>1858506</v>
      </c>
      <c r="B535" t="s">
        <v>201</v>
      </c>
      <c r="C535" t="s">
        <v>202</v>
      </c>
    </row>
    <row r="536" spans="1:3">
      <c r="A536">
        <v>1860002</v>
      </c>
      <c r="B536" t="s">
        <v>733</v>
      </c>
      <c r="C536" t="s">
        <v>734</v>
      </c>
    </row>
    <row r="537" spans="1:3">
      <c r="A537">
        <v>1860004</v>
      </c>
      <c r="B537" t="s">
        <v>739</v>
      </c>
      <c r="C537" t="s">
        <v>740</v>
      </c>
    </row>
    <row r="538" spans="1:3">
      <c r="A538">
        <v>1860004</v>
      </c>
      <c r="B538" t="s">
        <v>1035</v>
      </c>
      <c r="C538" t="s">
        <v>203</v>
      </c>
    </row>
    <row r="539" spans="1:3">
      <c r="A539">
        <v>1860005</v>
      </c>
      <c r="B539" t="s">
        <v>1034</v>
      </c>
      <c r="C539" t="s">
        <v>360</v>
      </c>
    </row>
    <row r="540" spans="1:3">
      <c r="A540">
        <v>1868001</v>
      </c>
      <c r="B540" t="s">
        <v>1036</v>
      </c>
      <c r="C540" t="s">
        <v>1037</v>
      </c>
    </row>
    <row r="541" spans="1:3">
      <c r="A541">
        <v>1870001</v>
      </c>
      <c r="B541" t="s">
        <v>1025</v>
      </c>
      <c r="C541" t="s">
        <v>1026</v>
      </c>
    </row>
    <row r="542" spans="1:3">
      <c r="A542">
        <v>1870022</v>
      </c>
      <c r="B542" t="s">
        <v>708</v>
      </c>
      <c r="C542" t="s">
        <v>709</v>
      </c>
    </row>
    <row r="543" spans="1:3">
      <c r="A543">
        <v>1870024</v>
      </c>
      <c r="B543" t="s">
        <v>1028</v>
      </c>
      <c r="C543" t="s">
        <v>1029</v>
      </c>
    </row>
    <row r="544" spans="1:3">
      <c r="A544">
        <v>1870032</v>
      </c>
      <c r="B544" t="s">
        <v>700</v>
      </c>
      <c r="C544" t="s">
        <v>701</v>
      </c>
    </row>
    <row r="545" spans="1:3">
      <c r="A545">
        <v>1870035</v>
      </c>
      <c r="B545" t="s">
        <v>1097</v>
      </c>
      <c r="C545" t="s">
        <v>1098</v>
      </c>
    </row>
    <row r="546" spans="1:3">
      <c r="A546">
        <v>1870042</v>
      </c>
      <c r="B546" t="s">
        <v>698</v>
      </c>
      <c r="C546" t="s">
        <v>699</v>
      </c>
    </row>
    <row r="547" spans="1:3">
      <c r="A547">
        <v>1878570</v>
      </c>
      <c r="B547" t="s">
        <v>1027</v>
      </c>
      <c r="C547" t="s">
        <v>101</v>
      </c>
    </row>
    <row r="548" spans="1:3">
      <c r="A548">
        <v>1880004</v>
      </c>
      <c r="B548" t="s">
        <v>1047</v>
      </c>
      <c r="C548" t="s">
        <v>367</v>
      </c>
    </row>
    <row r="549" spans="1:3">
      <c r="A549">
        <v>1880012</v>
      </c>
      <c r="B549" t="s">
        <v>1167</v>
      </c>
      <c r="C549" t="s">
        <v>1168</v>
      </c>
    </row>
    <row r="550" spans="1:3">
      <c r="A550">
        <v>1880013</v>
      </c>
      <c r="B550" t="s">
        <v>696</v>
      </c>
      <c r="C550" t="s">
        <v>697</v>
      </c>
    </row>
    <row r="551" spans="1:3">
      <c r="A551">
        <v>1880013</v>
      </c>
      <c r="B551" t="s">
        <v>716</v>
      </c>
      <c r="C551" t="s">
        <v>717</v>
      </c>
    </row>
    <row r="552" spans="1:3">
      <c r="A552">
        <v>1890011</v>
      </c>
      <c r="B552" t="s">
        <v>702</v>
      </c>
      <c r="C552" t="s">
        <v>703</v>
      </c>
    </row>
    <row r="553" spans="1:3">
      <c r="A553">
        <v>1890024</v>
      </c>
      <c r="B553" t="s">
        <v>710</v>
      </c>
      <c r="C553" t="s">
        <v>711</v>
      </c>
    </row>
    <row r="554" spans="1:3">
      <c r="A554">
        <v>1890024</v>
      </c>
      <c r="B554" t="s">
        <v>1030</v>
      </c>
      <c r="C554" t="s">
        <v>358</v>
      </c>
    </row>
    <row r="555" spans="1:3">
      <c r="A555">
        <v>1890024</v>
      </c>
      <c r="B555" t="s">
        <v>1031</v>
      </c>
      <c r="C555" t="s">
        <v>357</v>
      </c>
    </row>
    <row r="556" spans="1:3">
      <c r="A556">
        <v>1890024</v>
      </c>
      <c r="B556" t="s">
        <v>1032</v>
      </c>
      <c r="C556" t="s">
        <v>356</v>
      </c>
    </row>
    <row r="557" spans="1:3">
      <c r="A557">
        <v>1898550</v>
      </c>
      <c r="B557" t="s">
        <v>1206</v>
      </c>
      <c r="C557" t="s">
        <v>1207</v>
      </c>
    </row>
    <row r="558" spans="1:3">
      <c r="A558">
        <v>1900003</v>
      </c>
      <c r="B558" t="s">
        <v>997</v>
      </c>
      <c r="C558" t="s">
        <v>998</v>
      </c>
    </row>
    <row r="559" spans="1:3">
      <c r="A559">
        <v>1900003</v>
      </c>
      <c r="B559" t="s">
        <v>1090</v>
      </c>
      <c r="C559" t="s">
        <v>1091</v>
      </c>
    </row>
    <row r="560" spans="1:3">
      <c r="A560">
        <v>1900003</v>
      </c>
      <c r="B560" t="s">
        <v>1096</v>
      </c>
      <c r="C560" t="s">
        <v>1091</v>
      </c>
    </row>
    <row r="561" spans="1:3">
      <c r="A561">
        <v>1900011</v>
      </c>
      <c r="B561" t="s">
        <v>999</v>
      </c>
      <c r="C561" t="s">
        <v>94</v>
      </c>
    </row>
    <row r="562" spans="1:3">
      <c r="A562">
        <v>1900012</v>
      </c>
      <c r="B562" t="s">
        <v>1058</v>
      </c>
      <c r="C562" t="s">
        <v>1059</v>
      </c>
    </row>
    <row r="563" spans="1:3">
      <c r="A563">
        <v>1900012</v>
      </c>
      <c r="B563" t="s">
        <v>1325</v>
      </c>
      <c r="C563" t="s">
        <v>1326</v>
      </c>
    </row>
    <row r="564" spans="1:3">
      <c r="A564">
        <v>1900022</v>
      </c>
      <c r="B564" t="s">
        <v>655</v>
      </c>
      <c r="C564" t="s">
        <v>656</v>
      </c>
    </row>
    <row r="565" spans="1:3">
      <c r="A565">
        <v>1900023</v>
      </c>
      <c r="B565" t="s">
        <v>1323</v>
      </c>
      <c r="C565" t="s">
        <v>1324</v>
      </c>
    </row>
    <row r="566" spans="1:3">
      <c r="A566">
        <v>1900031</v>
      </c>
      <c r="B566" t="s">
        <v>159</v>
      </c>
      <c r="C566" t="s">
        <v>160</v>
      </c>
    </row>
    <row r="567" spans="1:3">
      <c r="A567">
        <v>1900164</v>
      </c>
      <c r="B567" t="s">
        <v>677</v>
      </c>
      <c r="C567" t="s">
        <v>678</v>
      </c>
    </row>
    <row r="568" spans="1:3">
      <c r="A568">
        <v>1901211</v>
      </c>
      <c r="B568" t="s">
        <v>685</v>
      </c>
      <c r="C568" t="s">
        <v>686</v>
      </c>
    </row>
    <row r="569" spans="1:3">
      <c r="A569">
        <v>1908583</v>
      </c>
      <c r="B569" t="s">
        <v>657</v>
      </c>
      <c r="C569" t="s">
        <v>658</v>
      </c>
    </row>
    <row r="570" spans="1:3">
      <c r="A570">
        <v>1910021</v>
      </c>
      <c r="B570" t="s">
        <v>629</v>
      </c>
      <c r="C570" t="s">
        <v>630</v>
      </c>
    </row>
    <row r="571" spans="1:3">
      <c r="A571">
        <v>1910041</v>
      </c>
      <c r="B571" t="s">
        <v>633</v>
      </c>
      <c r="C571" t="s">
        <v>634</v>
      </c>
    </row>
    <row r="572" spans="1:3">
      <c r="A572">
        <v>1910042</v>
      </c>
      <c r="B572" t="s">
        <v>1131</v>
      </c>
      <c r="C572" t="s">
        <v>1132</v>
      </c>
    </row>
    <row r="573" spans="1:3">
      <c r="A573">
        <v>1910061</v>
      </c>
      <c r="B573" t="s">
        <v>631</v>
      </c>
      <c r="C573" t="s">
        <v>632</v>
      </c>
    </row>
    <row r="574" spans="1:3">
      <c r="A574">
        <v>1920001</v>
      </c>
      <c r="B574" t="s">
        <v>995</v>
      </c>
      <c r="C574" t="s">
        <v>336</v>
      </c>
    </row>
    <row r="575" spans="1:3">
      <c r="A575">
        <v>1920011</v>
      </c>
      <c r="B575" t="s">
        <v>991</v>
      </c>
      <c r="C575" t="s">
        <v>338</v>
      </c>
    </row>
    <row r="576" spans="1:3">
      <c r="A576">
        <v>1920032</v>
      </c>
      <c r="B576" t="s">
        <v>1105</v>
      </c>
      <c r="C576" t="s">
        <v>1106</v>
      </c>
    </row>
    <row r="577" spans="1:3">
      <c r="A577">
        <v>1920151</v>
      </c>
      <c r="B577" t="s">
        <v>988</v>
      </c>
      <c r="C577" t="s">
        <v>340</v>
      </c>
    </row>
    <row r="578" spans="1:3">
      <c r="A578">
        <v>1920154</v>
      </c>
      <c r="B578" t="s">
        <v>986</v>
      </c>
      <c r="C578" t="s">
        <v>987</v>
      </c>
    </row>
    <row r="579" spans="1:3">
      <c r="A579">
        <v>1920354</v>
      </c>
      <c r="B579" t="s">
        <v>627</v>
      </c>
      <c r="C579" t="s">
        <v>628</v>
      </c>
    </row>
    <row r="580" spans="1:3">
      <c r="A580">
        <v>1920361</v>
      </c>
      <c r="B580" t="s">
        <v>989</v>
      </c>
      <c r="C580" t="s">
        <v>342</v>
      </c>
    </row>
    <row r="581" spans="1:3">
      <c r="A581">
        <v>1920364</v>
      </c>
      <c r="B581" t="s">
        <v>155</v>
      </c>
      <c r="C581" t="s">
        <v>156</v>
      </c>
    </row>
    <row r="582" spans="1:3">
      <c r="A582">
        <v>1920364</v>
      </c>
      <c r="B582" t="s">
        <v>1175</v>
      </c>
      <c r="C582" t="s">
        <v>1176</v>
      </c>
    </row>
    <row r="583" spans="1:3">
      <c r="A583">
        <v>1920904</v>
      </c>
      <c r="B583" t="s">
        <v>382</v>
      </c>
      <c r="C583" t="s">
        <v>383</v>
      </c>
    </row>
    <row r="584" spans="1:3">
      <c r="A584">
        <v>1920914</v>
      </c>
      <c r="B584" t="s">
        <v>621</v>
      </c>
      <c r="C584" t="s">
        <v>622</v>
      </c>
    </row>
    <row r="585" spans="1:3">
      <c r="A585">
        <v>1920915</v>
      </c>
      <c r="B585" t="s">
        <v>153</v>
      </c>
      <c r="C585" t="s">
        <v>154</v>
      </c>
    </row>
    <row r="586" spans="1:3">
      <c r="A586">
        <v>1920919</v>
      </c>
      <c r="B586" t="s">
        <v>151</v>
      </c>
      <c r="C586" t="s">
        <v>152</v>
      </c>
    </row>
    <row r="587" spans="1:3">
      <c r="A587">
        <v>1920046</v>
      </c>
      <c r="B587" t="s">
        <v>1060</v>
      </c>
      <c r="C587" t="s">
        <v>1061</v>
      </c>
    </row>
    <row r="588" spans="1:3">
      <c r="A588">
        <v>1928568</v>
      </c>
      <c r="B588" t="s">
        <v>623</v>
      </c>
      <c r="C588" t="s">
        <v>624</v>
      </c>
    </row>
    <row r="589" spans="1:3">
      <c r="A589">
        <v>1928622</v>
      </c>
      <c r="B589" t="s">
        <v>990</v>
      </c>
      <c r="C589" t="s">
        <v>339</v>
      </c>
    </row>
    <row r="590" spans="1:3">
      <c r="A590">
        <v>1930801</v>
      </c>
      <c r="B590" t="s">
        <v>149</v>
      </c>
      <c r="C590" t="s">
        <v>150</v>
      </c>
    </row>
    <row r="591" spans="1:3">
      <c r="A591">
        <v>1930803</v>
      </c>
      <c r="B591" t="s">
        <v>625</v>
      </c>
      <c r="C591" t="s">
        <v>626</v>
      </c>
    </row>
    <row r="592" spans="1:3">
      <c r="A592">
        <v>1930824</v>
      </c>
      <c r="B592" t="s">
        <v>619</v>
      </c>
      <c r="C592" t="s">
        <v>620</v>
      </c>
    </row>
    <row r="593" spans="1:3">
      <c r="A593">
        <v>1930834</v>
      </c>
      <c r="B593" t="s">
        <v>1195</v>
      </c>
      <c r="C593" t="s">
        <v>1196</v>
      </c>
    </row>
    <row r="594" spans="1:3">
      <c r="A594">
        <v>1930835</v>
      </c>
      <c r="B594" t="s">
        <v>653</v>
      </c>
      <c r="C594" t="s">
        <v>654</v>
      </c>
    </row>
    <row r="595" spans="1:3">
      <c r="A595">
        <v>1930931</v>
      </c>
      <c r="B595" t="s">
        <v>649</v>
      </c>
      <c r="C595" t="s">
        <v>650</v>
      </c>
    </row>
    <row r="596" spans="1:3">
      <c r="A596">
        <v>1930931</v>
      </c>
      <c r="B596" t="s">
        <v>992</v>
      </c>
      <c r="C596" t="s">
        <v>341</v>
      </c>
    </row>
    <row r="597" spans="1:3">
      <c r="A597">
        <v>1930931</v>
      </c>
      <c r="B597" t="s">
        <v>993</v>
      </c>
      <c r="C597" t="s">
        <v>335</v>
      </c>
    </row>
    <row r="598" spans="1:3">
      <c r="A598">
        <v>1930931</v>
      </c>
      <c r="B598" t="s">
        <v>1086</v>
      </c>
      <c r="C598" t="s">
        <v>1087</v>
      </c>
    </row>
    <row r="599" spans="1:3">
      <c r="A599">
        <v>1930931</v>
      </c>
      <c r="B599" t="s">
        <v>1127</v>
      </c>
      <c r="C599" t="s">
        <v>1128</v>
      </c>
    </row>
    <row r="600" spans="1:3">
      <c r="A600">
        <v>1930931</v>
      </c>
      <c r="B600" t="s">
        <v>1321</v>
      </c>
      <c r="C600" t="s">
        <v>1322</v>
      </c>
    </row>
    <row r="601" spans="1:3">
      <c r="A601">
        <v>1930944</v>
      </c>
      <c r="B601" t="s">
        <v>157</v>
      </c>
      <c r="C601" t="s">
        <v>158</v>
      </c>
    </row>
    <row r="602" spans="1:3">
      <c r="A602">
        <v>1930944</v>
      </c>
      <c r="B602" t="s">
        <v>177</v>
      </c>
      <c r="C602" t="s">
        <v>178</v>
      </c>
    </row>
    <row r="603" spans="1:3">
      <c r="A603">
        <v>1930944</v>
      </c>
      <c r="B603" t="s">
        <v>210</v>
      </c>
      <c r="C603" t="s">
        <v>178</v>
      </c>
    </row>
    <row r="604" spans="1:3">
      <c r="A604">
        <v>1930944</v>
      </c>
      <c r="B604" t="s">
        <v>647</v>
      </c>
      <c r="C604" t="s">
        <v>648</v>
      </c>
    </row>
    <row r="605" spans="1:3">
      <c r="A605">
        <v>1930944</v>
      </c>
      <c r="B605" t="s">
        <v>996</v>
      </c>
      <c r="C605" t="s">
        <v>334</v>
      </c>
    </row>
    <row r="606" spans="1:3">
      <c r="A606">
        <v>1938666</v>
      </c>
      <c r="B606" t="s">
        <v>994</v>
      </c>
      <c r="C606" t="s">
        <v>337</v>
      </c>
    </row>
    <row r="607" spans="1:3">
      <c r="A607">
        <v>1940003</v>
      </c>
      <c r="B607" t="s">
        <v>641</v>
      </c>
      <c r="C607" t="s">
        <v>642</v>
      </c>
    </row>
    <row r="608" spans="1:3">
      <c r="A608">
        <v>1940013</v>
      </c>
      <c r="B608" t="s">
        <v>1339</v>
      </c>
      <c r="C608" t="s">
        <v>1340</v>
      </c>
    </row>
    <row r="609" spans="1:3">
      <c r="A609">
        <v>1940021</v>
      </c>
      <c r="B609" t="s">
        <v>635</v>
      </c>
      <c r="C609" t="s">
        <v>636</v>
      </c>
    </row>
    <row r="610" spans="1:3">
      <c r="A610">
        <v>1940021</v>
      </c>
      <c r="B610" t="s">
        <v>1337</v>
      </c>
      <c r="C610" t="s">
        <v>1338</v>
      </c>
    </row>
    <row r="611" spans="1:3">
      <c r="A611">
        <v>1940032</v>
      </c>
      <c r="B611" t="s">
        <v>163</v>
      </c>
      <c r="C611" t="s">
        <v>164</v>
      </c>
    </row>
    <row r="612" spans="1:3">
      <c r="A612">
        <v>1940033</v>
      </c>
      <c r="B612" t="s">
        <v>645</v>
      </c>
      <c r="C612" t="s">
        <v>646</v>
      </c>
    </row>
    <row r="613" spans="1:3">
      <c r="A613">
        <v>1940035</v>
      </c>
      <c r="B613" t="s">
        <v>651</v>
      </c>
      <c r="C613" t="s">
        <v>652</v>
      </c>
    </row>
    <row r="614" spans="1:3">
      <c r="A614">
        <v>1940044</v>
      </c>
      <c r="B614" t="s">
        <v>639</v>
      </c>
      <c r="C614" t="s">
        <v>640</v>
      </c>
    </row>
    <row r="615" spans="1:3">
      <c r="A615">
        <v>1940203</v>
      </c>
      <c r="B615" t="s">
        <v>1015</v>
      </c>
      <c r="C615" t="s">
        <v>350</v>
      </c>
    </row>
    <row r="616" spans="1:3">
      <c r="A616">
        <v>1940294</v>
      </c>
      <c r="B616" t="s">
        <v>1017</v>
      </c>
      <c r="C616" t="s">
        <v>352</v>
      </c>
    </row>
    <row r="617" spans="1:3">
      <c r="A617">
        <v>1948610</v>
      </c>
      <c r="B617" t="s">
        <v>99</v>
      </c>
      <c r="C617" t="s">
        <v>100</v>
      </c>
    </row>
    <row r="618" spans="1:3">
      <c r="A618">
        <v>1948610</v>
      </c>
      <c r="B618" t="s">
        <v>200</v>
      </c>
      <c r="C618" t="s">
        <v>100</v>
      </c>
    </row>
    <row r="619" spans="1:3">
      <c r="A619">
        <v>1948610</v>
      </c>
      <c r="B619" t="s">
        <v>353</v>
      </c>
      <c r="C619" t="s">
        <v>100</v>
      </c>
    </row>
    <row r="620" spans="1:3">
      <c r="A620">
        <v>1948610</v>
      </c>
      <c r="B620" t="s">
        <v>1018</v>
      </c>
      <c r="C620" t="s">
        <v>100</v>
      </c>
    </row>
    <row r="621" spans="1:3">
      <c r="A621">
        <v>1950051</v>
      </c>
      <c r="B621" t="s">
        <v>1016</v>
      </c>
      <c r="C621" t="s">
        <v>351</v>
      </c>
    </row>
    <row r="622" spans="1:3">
      <c r="A622">
        <v>1950052</v>
      </c>
      <c r="B622" t="s">
        <v>165</v>
      </c>
      <c r="C622" t="s">
        <v>166</v>
      </c>
    </row>
    <row r="623" spans="1:3">
      <c r="A623">
        <v>1950054</v>
      </c>
      <c r="B623" t="s">
        <v>1019</v>
      </c>
      <c r="C623" t="s">
        <v>1020</v>
      </c>
    </row>
    <row r="624" spans="1:3">
      <c r="A624">
        <v>1950063</v>
      </c>
      <c r="B624" t="s">
        <v>637</v>
      </c>
      <c r="C624" t="s">
        <v>638</v>
      </c>
    </row>
    <row r="625" spans="1:3">
      <c r="A625">
        <v>1950063</v>
      </c>
      <c r="B625" t="s">
        <v>1133</v>
      </c>
      <c r="C625" t="s">
        <v>1134</v>
      </c>
    </row>
    <row r="626" spans="1:3">
      <c r="A626">
        <v>1950063</v>
      </c>
      <c r="B626" t="s">
        <v>1204</v>
      </c>
      <c r="C626" t="s">
        <v>1205</v>
      </c>
    </row>
    <row r="627" spans="1:3">
      <c r="A627">
        <v>1950074</v>
      </c>
      <c r="B627" t="s">
        <v>643</v>
      </c>
      <c r="C627" t="s">
        <v>644</v>
      </c>
    </row>
    <row r="628" spans="1:3">
      <c r="A628">
        <v>1960002</v>
      </c>
      <c r="B628" t="s">
        <v>161</v>
      </c>
      <c r="C628" t="s">
        <v>162</v>
      </c>
    </row>
    <row r="629" spans="1:3">
      <c r="A629">
        <v>1960002</v>
      </c>
      <c r="B629" t="s">
        <v>198</v>
      </c>
      <c r="C629" t="s">
        <v>199</v>
      </c>
    </row>
    <row r="630" spans="1:3">
      <c r="A630">
        <v>1960002</v>
      </c>
      <c r="B630" t="s">
        <v>661</v>
      </c>
      <c r="C630" t="s">
        <v>662</v>
      </c>
    </row>
    <row r="631" spans="1:3">
      <c r="A631">
        <v>1960002</v>
      </c>
      <c r="B631" t="s">
        <v>1010</v>
      </c>
      <c r="C631" t="s">
        <v>199</v>
      </c>
    </row>
    <row r="632" spans="1:3">
      <c r="A632">
        <v>1960033</v>
      </c>
      <c r="B632" t="s">
        <v>659</v>
      </c>
      <c r="C632" t="s">
        <v>660</v>
      </c>
    </row>
    <row r="633" spans="1:3">
      <c r="A633">
        <v>1970003</v>
      </c>
      <c r="B633" t="s">
        <v>683</v>
      </c>
      <c r="C633" t="s">
        <v>684</v>
      </c>
    </row>
    <row r="634" spans="1:3">
      <c r="A634">
        <v>1970005</v>
      </c>
      <c r="B634" t="s">
        <v>671</v>
      </c>
      <c r="C634" t="s">
        <v>672</v>
      </c>
    </row>
    <row r="635" spans="1:3">
      <c r="A635">
        <v>1970801</v>
      </c>
      <c r="B635" t="s">
        <v>206</v>
      </c>
      <c r="C635" t="s">
        <v>207</v>
      </c>
    </row>
    <row r="636" spans="1:3">
      <c r="A636">
        <v>1970801</v>
      </c>
      <c r="B636" t="s">
        <v>366</v>
      </c>
      <c r="C636" t="s">
        <v>207</v>
      </c>
    </row>
    <row r="637" spans="1:3">
      <c r="A637">
        <v>1970801</v>
      </c>
      <c r="B637" t="s">
        <v>1045</v>
      </c>
      <c r="C637" t="s">
        <v>1046</v>
      </c>
    </row>
    <row r="638" spans="1:3">
      <c r="A638">
        <v>1970812</v>
      </c>
      <c r="B638" t="s">
        <v>673</v>
      </c>
      <c r="C638" t="s">
        <v>674</v>
      </c>
    </row>
    <row r="639" spans="1:3">
      <c r="A639">
        <v>1970832</v>
      </c>
      <c r="B639" t="s">
        <v>1113</v>
      </c>
      <c r="C639" t="s">
        <v>1114</v>
      </c>
    </row>
    <row r="640" spans="1:3">
      <c r="A640">
        <v>1980041</v>
      </c>
      <c r="B640" t="s">
        <v>679</v>
      </c>
      <c r="C640" t="s">
        <v>680</v>
      </c>
    </row>
    <row r="641" spans="1:3">
      <c r="A641">
        <v>1980044</v>
      </c>
      <c r="B641" t="s">
        <v>1173</v>
      </c>
      <c r="C641" t="s">
        <v>1174</v>
      </c>
    </row>
    <row r="642" spans="1:3">
      <c r="A642">
        <v>1980088</v>
      </c>
      <c r="B642" t="s">
        <v>669</v>
      </c>
      <c r="C642" t="s">
        <v>670</v>
      </c>
    </row>
    <row r="643" spans="1:3">
      <c r="A643">
        <v>2018501</v>
      </c>
      <c r="B643" t="s">
        <v>725</v>
      </c>
      <c r="C643" t="s">
        <v>726</v>
      </c>
    </row>
    <row r="644" spans="1:3">
      <c r="A644">
        <v>2020005</v>
      </c>
      <c r="B644" t="s">
        <v>692</v>
      </c>
      <c r="C644" t="s">
        <v>693</v>
      </c>
    </row>
    <row r="645" spans="1:3">
      <c r="A645">
        <v>2028585</v>
      </c>
      <c r="B645" t="s">
        <v>1048</v>
      </c>
      <c r="C645" t="s">
        <v>103</v>
      </c>
    </row>
    <row r="646" spans="1:3">
      <c r="A646">
        <v>2030004</v>
      </c>
      <c r="B646" t="s">
        <v>1066</v>
      </c>
      <c r="C646" t="s">
        <v>1067</v>
      </c>
    </row>
    <row r="647" spans="1:3">
      <c r="A647">
        <v>2030041</v>
      </c>
      <c r="B647" t="s">
        <v>694</v>
      </c>
      <c r="C647" t="s">
        <v>695</v>
      </c>
    </row>
    <row r="648" spans="1:3">
      <c r="A648">
        <v>2030041</v>
      </c>
      <c r="B648" t="s">
        <v>1197</v>
      </c>
      <c r="C648" t="s">
        <v>1198</v>
      </c>
    </row>
    <row r="649" spans="1:3">
      <c r="A649">
        <v>2030052</v>
      </c>
      <c r="B649" t="s">
        <v>712</v>
      </c>
      <c r="C649" t="s">
        <v>713</v>
      </c>
    </row>
    <row r="650" spans="1:3">
      <c r="A650">
        <v>2038521</v>
      </c>
      <c r="B650" t="s">
        <v>204</v>
      </c>
      <c r="C650" t="s">
        <v>205</v>
      </c>
    </row>
    <row r="651" spans="1:3">
      <c r="A651">
        <v>2038521</v>
      </c>
      <c r="B651" t="s">
        <v>361</v>
      </c>
      <c r="C651" t="s">
        <v>205</v>
      </c>
    </row>
    <row r="652" spans="1:3">
      <c r="A652">
        <v>2038521</v>
      </c>
      <c r="B652" t="s">
        <v>362</v>
      </c>
      <c r="C652" t="s">
        <v>205</v>
      </c>
    </row>
    <row r="653" spans="1:3">
      <c r="A653">
        <v>2038521</v>
      </c>
      <c r="B653" t="s">
        <v>1039</v>
      </c>
      <c r="C653" t="s">
        <v>205</v>
      </c>
    </row>
    <row r="654" spans="1:3">
      <c r="A654">
        <v>2040022</v>
      </c>
      <c r="B654" t="s">
        <v>706</v>
      </c>
      <c r="C654" t="s">
        <v>707</v>
      </c>
    </row>
    <row r="655" spans="1:3">
      <c r="A655">
        <v>2040022</v>
      </c>
      <c r="B655" t="s">
        <v>1155</v>
      </c>
      <c r="C655" t="s">
        <v>1156</v>
      </c>
    </row>
    <row r="656" spans="1:3">
      <c r="A656">
        <v>2040024</v>
      </c>
      <c r="B656" t="s">
        <v>1038</v>
      </c>
      <c r="C656" t="s">
        <v>102</v>
      </c>
    </row>
    <row r="657" spans="1:3">
      <c r="A657">
        <v>2050011</v>
      </c>
      <c r="B657" t="s">
        <v>173</v>
      </c>
      <c r="C657" t="s">
        <v>174</v>
      </c>
    </row>
    <row r="658" spans="1:3">
      <c r="A658">
        <v>2050011</v>
      </c>
      <c r="B658" t="s">
        <v>1139</v>
      </c>
      <c r="C658" t="s">
        <v>1140</v>
      </c>
    </row>
    <row r="659" spans="1:3">
      <c r="A659">
        <v>2050012</v>
      </c>
      <c r="B659" t="s">
        <v>675</v>
      </c>
      <c r="C659" t="s">
        <v>676</v>
      </c>
    </row>
    <row r="660" spans="1:3">
      <c r="A660">
        <v>2060022</v>
      </c>
      <c r="B660" t="s">
        <v>1043</v>
      </c>
      <c r="C660" t="s">
        <v>363</v>
      </c>
    </row>
    <row r="661" spans="1:3">
      <c r="A661">
        <v>2060022</v>
      </c>
      <c r="B661" t="s">
        <v>1109</v>
      </c>
      <c r="C661" t="s">
        <v>1110</v>
      </c>
    </row>
    <row r="662" spans="1:3">
      <c r="A662">
        <v>2060025</v>
      </c>
      <c r="B662" t="s">
        <v>735</v>
      </c>
      <c r="C662" t="s">
        <v>736</v>
      </c>
    </row>
    <row r="663" spans="1:3">
      <c r="A663">
        <v>2060033</v>
      </c>
      <c r="B663" t="s">
        <v>169</v>
      </c>
      <c r="C663" t="s">
        <v>170</v>
      </c>
    </row>
    <row r="664" spans="1:3">
      <c r="A664">
        <v>2060804</v>
      </c>
      <c r="B664" t="s">
        <v>171</v>
      </c>
      <c r="C664" t="s">
        <v>172</v>
      </c>
    </row>
    <row r="665" spans="1:3">
      <c r="A665">
        <v>2060822</v>
      </c>
      <c r="B665" t="s">
        <v>737</v>
      </c>
      <c r="C665" t="s">
        <v>738</v>
      </c>
    </row>
    <row r="666" spans="1:3">
      <c r="A666">
        <v>2068511</v>
      </c>
      <c r="B666" t="s">
        <v>1044</v>
      </c>
      <c r="C666" t="s">
        <v>365</v>
      </c>
    </row>
    <row r="667" spans="1:3">
      <c r="A667">
        <v>2068540</v>
      </c>
      <c r="B667" t="s">
        <v>1042</v>
      </c>
      <c r="C667" t="s">
        <v>364</v>
      </c>
    </row>
    <row r="668" spans="1:3">
      <c r="A668">
        <v>2070015</v>
      </c>
      <c r="B668" t="s">
        <v>663</v>
      </c>
      <c r="C668" t="s">
        <v>664</v>
      </c>
    </row>
    <row r="669" spans="1:3">
      <c r="A669">
        <v>2070022</v>
      </c>
      <c r="B669" t="s">
        <v>667</v>
      </c>
      <c r="C669" t="s">
        <v>668</v>
      </c>
    </row>
    <row r="670" spans="1:3">
      <c r="A670">
        <v>2080011</v>
      </c>
      <c r="B670" t="s">
        <v>1103</v>
      </c>
      <c r="C670" t="s">
        <v>1104</v>
      </c>
    </row>
    <row r="671" spans="1:3">
      <c r="A671">
        <v>2080013</v>
      </c>
      <c r="B671" t="s">
        <v>681</v>
      </c>
      <c r="C671" t="s">
        <v>682</v>
      </c>
    </row>
    <row r="672" spans="1:3">
      <c r="A672">
        <v>2080013</v>
      </c>
      <c r="B672" t="s">
        <v>1040</v>
      </c>
      <c r="C672" t="s">
        <v>1041</v>
      </c>
    </row>
    <row r="673" spans="1:3">
      <c r="A673">
        <v>2080035</v>
      </c>
      <c r="B673" t="s">
        <v>665</v>
      </c>
      <c r="C673" t="s">
        <v>666</v>
      </c>
    </row>
    <row r="674" spans="1:3">
      <c r="A674">
        <v>2940223</v>
      </c>
      <c r="B674" t="s">
        <v>1074</v>
      </c>
      <c r="C674" t="s">
        <v>1075</v>
      </c>
    </row>
    <row r="675" spans="1:3">
      <c r="A675">
        <v>2990118</v>
      </c>
      <c r="B675" t="s">
        <v>1129</v>
      </c>
      <c r="C675" t="s">
        <v>1130</v>
      </c>
    </row>
    <row r="676" spans="1:3">
      <c r="A676">
        <v>2991909</v>
      </c>
      <c r="B676" t="s">
        <v>1080</v>
      </c>
      <c r="C676" t="s">
        <v>1081</v>
      </c>
    </row>
    <row r="677" spans="1:3">
      <c r="A677">
        <v>2995503</v>
      </c>
      <c r="B677" t="s">
        <v>1078</v>
      </c>
      <c r="C677" t="s">
        <v>1079</v>
      </c>
    </row>
  </sheetData>
  <phoneticPr fontId="3"/>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08F0-834F-4485-8CC7-DDB0BA1A98F2}">
  <sheetPr>
    <pageSetUpPr fitToPage="1"/>
  </sheetPr>
  <dimension ref="A1:BA35"/>
  <sheetViews>
    <sheetView view="pageBreakPreview" zoomScale="85" zoomScaleNormal="100" zoomScaleSheetLayoutView="85" workbookViewId="0">
      <selection activeCell="AH16" sqref="AH16"/>
    </sheetView>
  </sheetViews>
  <sheetFormatPr defaultRowHeight="18.75"/>
  <cols>
    <col min="3" max="3" width="2.625" customWidth="1"/>
    <col min="4" max="5" width="4.75" customWidth="1"/>
    <col min="6" max="13" width="3.375" customWidth="1"/>
    <col min="14" max="15" width="4.125" customWidth="1"/>
    <col min="16" max="26" width="3.375" customWidth="1"/>
    <col min="27" max="27" width="4" customWidth="1"/>
    <col min="30" max="30" width="2.625" customWidth="1"/>
    <col min="31" max="32" width="4.75" customWidth="1"/>
    <col min="33" max="40" width="3.375" customWidth="1"/>
    <col min="41" max="42" width="4.125" customWidth="1"/>
    <col min="43" max="53" width="3.375" customWidth="1"/>
    <col min="54" max="54" width="4" customWidth="1"/>
  </cols>
  <sheetData>
    <row r="1" spans="1:53">
      <c r="D1" t="e">
        <f>"第"&amp;#REF!&amp;"回東京都高等学校なぎなた春季大会"</f>
        <v>#REF!</v>
      </c>
    </row>
    <row r="2" spans="1:53">
      <c r="D2" t="e">
        <f>"兼令和"&amp;#REF!&amp;"年度関東高等学校なぎなた競技大会東京都予選会 参加申込書"</f>
        <v>#REF!</v>
      </c>
    </row>
    <row r="3" spans="1:53">
      <c r="E3" s="7"/>
      <c r="F3" s="6"/>
      <c r="G3" s="6"/>
      <c r="H3" s="6"/>
      <c r="I3" s="6"/>
      <c r="J3" s="6"/>
      <c r="K3" s="6"/>
      <c r="L3" s="6"/>
      <c r="M3" s="6"/>
      <c r="N3" s="6"/>
      <c r="O3" s="6"/>
      <c r="P3" s="6"/>
      <c r="Q3" s="366"/>
      <c r="R3" s="366"/>
      <c r="S3" s="6"/>
      <c r="T3" s="6"/>
      <c r="U3" s="6"/>
      <c r="V3" s="367">
        <f>入力1!C5</f>
        <v>45018</v>
      </c>
      <c r="W3" s="367"/>
      <c r="X3" s="367"/>
      <c r="Y3" s="367"/>
      <c r="Z3" s="367"/>
      <c r="AF3" s="7"/>
      <c r="AG3" s="6"/>
      <c r="AH3" s="6"/>
      <c r="AI3" s="6"/>
      <c r="AJ3" s="6"/>
      <c r="AK3" s="6"/>
      <c r="AL3" s="6"/>
      <c r="AM3" s="6"/>
      <c r="AN3" s="6"/>
      <c r="AO3" s="6"/>
      <c r="AP3" s="6"/>
      <c r="AQ3" s="6"/>
      <c r="AR3" s="6"/>
      <c r="AS3" s="6"/>
      <c r="AT3" s="6"/>
      <c r="AU3" s="6"/>
      <c r="AV3" s="6"/>
      <c r="AW3" s="145"/>
      <c r="AX3" s="145"/>
      <c r="AY3" s="145"/>
      <c r="AZ3" s="145"/>
      <c r="BA3" s="145"/>
    </row>
    <row r="4" spans="1:53">
      <c r="D4" s="7" t="s">
        <v>1354</v>
      </c>
      <c r="E4" s="7"/>
      <c r="F4" s="6"/>
      <c r="G4" s="6"/>
      <c r="H4" s="6"/>
      <c r="I4" s="6"/>
      <c r="J4" s="6"/>
      <c r="K4" s="6"/>
      <c r="L4" s="6"/>
      <c r="M4" s="6"/>
      <c r="N4" s="6"/>
      <c r="O4" s="6"/>
      <c r="P4" s="6"/>
      <c r="Q4" s="6"/>
      <c r="R4" s="6"/>
      <c r="S4" s="6"/>
      <c r="T4" s="6"/>
      <c r="U4" s="6"/>
      <c r="V4" s="6"/>
      <c r="W4" s="6"/>
      <c r="X4" s="6"/>
      <c r="AE4" s="7"/>
      <c r="AF4" s="7"/>
      <c r="AG4" s="6"/>
      <c r="AH4" s="6"/>
      <c r="AI4" s="6"/>
      <c r="AJ4" s="6"/>
      <c r="AK4" s="6"/>
      <c r="AL4" s="6"/>
      <c r="AM4" s="6"/>
      <c r="AN4" s="6"/>
      <c r="AO4" s="6"/>
      <c r="AP4" s="6"/>
      <c r="AQ4" s="6"/>
      <c r="AR4" s="6"/>
      <c r="AS4" s="6"/>
      <c r="AT4" s="6"/>
      <c r="AU4" s="6"/>
      <c r="AV4" s="6"/>
      <c r="AW4" s="6"/>
      <c r="AX4" s="6"/>
      <c r="AY4" s="6"/>
    </row>
    <row r="5" spans="1:53" s="127" customFormat="1" ht="26.25" customHeight="1">
      <c r="D5" s="368" t="str">
        <f>入力1!C12</f>
        <v>国華高等学校</v>
      </c>
      <c r="E5" s="368"/>
      <c r="F5" s="368"/>
      <c r="G5" s="368"/>
      <c r="H5" s="368"/>
      <c r="I5" s="368"/>
      <c r="J5" s="332" t="s">
        <v>1355</v>
      </c>
      <c r="K5" s="332"/>
      <c r="L5" s="332"/>
      <c r="M5" s="369">
        <f>入力1!C21</f>
        <v>0</v>
      </c>
      <c r="N5" s="369"/>
      <c r="O5" s="369"/>
      <c r="P5" s="369"/>
      <c r="Q5" s="369">
        <f>入力1!D21</f>
        <v>0</v>
      </c>
      <c r="R5" s="369"/>
      <c r="S5" s="369"/>
      <c r="T5" s="125" t="s">
        <v>1356</v>
      </c>
      <c r="U5" s="126"/>
      <c r="V5" s="126"/>
      <c r="W5" s="126"/>
      <c r="X5" s="126"/>
      <c r="AE5" s="146"/>
      <c r="AF5" s="146"/>
      <c r="AG5" s="146"/>
      <c r="AH5" s="146"/>
      <c r="AI5" s="146"/>
      <c r="AJ5" s="146"/>
      <c r="AK5" s="126"/>
      <c r="AL5" s="126"/>
      <c r="AM5" s="126"/>
      <c r="AN5" s="126"/>
      <c r="AO5" s="126"/>
      <c r="AP5" s="126"/>
      <c r="AQ5" s="126"/>
      <c r="AR5" s="126"/>
      <c r="AS5" s="126"/>
      <c r="AT5" s="126"/>
      <c r="AU5" s="126"/>
      <c r="AV5" s="126"/>
      <c r="AW5" s="126"/>
      <c r="AX5" s="126"/>
      <c r="AY5" s="126"/>
    </row>
    <row r="6" spans="1:53" ht="19.5" thickBot="1"/>
    <row r="7" spans="1:53">
      <c r="D7" s="370" t="s">
        <v>1357</v>
      </c>
      <c r="E7" s="371"/>
      <c r="F7" s="372">
        <f>入力1!C11</f>
        <v>0</v>
      </c>
      <c r="G7" s="373"/>
      <c r="H7" s="373"/>
      <c r="I7" s="373"/>
      <c r="J7" s="373"/>
      <c r="K7" s="373"/>
      <c r="L7" s="373"/>
      <c r="M7" s="1" t="s">
        <v>11</v>
      </c>
      <c r="N7" s="374" t="s">
        <v>1357</v>
      </c>
      <c r="O7" s="375"/>
      <c r="P7" s="376">
        <f>入力1!C14</f>
        <v>0</v>
      </c>
      <c r="Q7" s="377"/>
      <c r="R7" s="377"/>
      <c r="S7" s="377"/>
      <c r="T7" s="377"/>
      <c r="U7" s="378"/>
      <c r="V7" s="379"/>
      <c r="W7" s="379"/>
      <c r="X7" s="379"/>
      <c r="Y7" s="379"/>
      <c r="Z7" s="380"/>
      <c r="AE7" s="142"/>
      <c r="AF7" s="142"/>
      <c r="AG7" s="144"/>
      <c r="AH7" s="136"/>
      <c r="AI7" s="136"/>
      <c r="AJ7" s="136"/>
      <c r="AK7" s="136"/>
      <c r="AL7" s="136"/>
      <c r="AM7" s="136"/>
      <c r="AN7" s="134"/>
      <c r="AO7" s="138"/>
      <c r="AP7" s="138"/>
      <c r="AQ7" s="134"/>
      <c r="AR7" s="137"/>
      <c r="AS7" s="137"/>
      <c r="AT7" s="137"/>
      <c r="AU7" s="137"/>
      <c r="AV7" s="137"/>
      <c r="AW7" s="140"/>
      <c r="AX7" s="140"/>
      <c r="AY7" s="140"/>
      <c r="AZ7" s="140"/>
      <c r="BA7" s="140"/>
    </row>
    <row r="8" spans="1:53">
      <c r="D8" s="382" t="s">
        <v>12</v>
      </c>
      <c r="E8" s="383"/>
      <c r="F8" s="384" t="str">
        <f>入力1!C12</f>
        <v>国華高等学校</v>
      </c>
      <c r="G8" s="385"/>
      <c r="H8" s="385"/>
      <c r="I8" s="385"/>
      <c r="J8" s="385"/>
      <c r="K8" s="385"/>
      <c r="L8" s="385"/>
      <c r="M8" s="386"/>
      <c r="N8" s="351" t="s">
        <v>1371</v>
      </c>
      <c r="O8" s="352"/>
      <c r="P8" s="3" t="str">
        <f>MID(入力1!$C$15,1,1)</f>
        <v/>
      </c>
      <c r="Q8" s="4" t="str">
        <f>MID(入力1!$C$15,2,1)</f>
        <v/>
      </c>
      <c r="R8" s="4" t="str">
        <f>MID(入力1!$C$15,3,1)</f>
        <v/>
      </c>
      <c r="S8" s="4" t="str">
        <f>MID(入力1!$C$15,4,1)</f>
        <v/>
      </c>
      <c r="T8" s="4" t="str">
        <f>MID(入力1!$C$15,5,1)</f>
        <v/>
      </c>
      <c r="U8" s="5" t="str">
        <f>MID(入力1!$C$15,6,1)</f>
        <v/>
      </c>
      <c r="V8" s="325"/>
      <c r="W8" s="325"/>
      <c r="X8" s="325"/>
      <c r="Y8" s="325"/>
      <c r="Z8" s="341"/>
      <c r="AE8" s="142"/>
      <c r="AF8" s="142"/>
      <c r="AG8" s="134"/>
      <c r="AH8" s="134"/>
      <c r="AI8" s="134"/>
      <c r="AJ8" s="134"/>
      <c r="AK8" s="134"/>
      <c r="AL8" s="134"/>
      <c r="AM8" s="134"/>
      <c r="AN8" s="134"/>
      <c r="AO8" s="142"/>
      <c r="AP8" s="138"/>
      <c r="AQ8" s="135"/>
      <c r="AR8" s="135"/>
      <c r="AS8" s="135"/>
      <c r="AT8" s="135"/>
      <c r="AU8" s="135"/>
      <c r="AV8" s="135"/>
      <c r="AW8" s="140"/>
      <c r="AX8" s="140"/>
      <c r="AY8" s="140"/>
      <c r="AZ8" s="140"/>
      <c r="BA8" s="140"/>
    </row>
    <row r="9" spans="1:53">
      <c r="D9" s="348" t="s">
        <v>1358</v>
      </c>
      <c r="E9" s="349"/>
      <c r="F9" s="2" t="s">
        <v>1359</v>
      </c>
      <c r="G9" s="353" t="str">
        <f>MID(入力1!C7,1,3)&amp;"-"&amp;MID(入力1!C7,4,4)</f>
        <v>-</v>
      </c>
      <c r="H9" s="353"/>
      <c r="I9" s="353"/>
      <c r="J9" s="353"/>
      <c r="K9" s="353"/>
      <c r="L9" s="353"/>
      <c r="M9" s="354"/>
      <c r="N9" s="355" t="s">
        <v>1360</v>
      </c>
      <c r="O9" s="356"/>
      <c r="P9" s="359">
        <f>入力1!C17</f>
        <v>0</v>
      </c>
      <c r="Q9" s="345"/>
      <c r="R9" s="345"/>
      <c r="S9" s="345"/>
      <c r="T9" s="345"/>
      <c r="U9" s="345"/>
      <c r="V9" s="345"/>
      <c r="W9" s="345"/>
      <c r="X9" s="345"/>
      <c r="Y9" s="345"/>
      <c r="Z9" s="347"/>
      <c r="AE9" s="142"/>
      <c r="AF9" s="142"/>
      <c r="AG9" s="134"/>
      <c r="AH9" s="143"/>
      <c r="AI9" s="143"/>
      <c r="AJ9" s="143"/>
      <c r="AK9" s="143"/>
      <c r="AL9" s="143"/>
      <c r="AM9" s="143"/>
      <c r="AN9" s="143"/>
      <c r="AO9" s="138"/>
      <c r="AP9" s="138"/>
      <c r="AQ9" s="139"/>
      <c r="AR9" s="140"/>
      <c r="AS9" s="140"/>
      <c r="AT9" s="140"/>
      <c r="AU9" s="140"/>
      <c r="AV9" s="140"/>
      <c r="AW9" s="140"/>
      <c r="AX9" s="140"/>
      <c r="AY9" s="140"/>
      <c r="AZ9" s="140"/>
      <c r="BA9" s="140"/>
    </row>
    <row r="10" spans="1:53" ht="18.75" customHeight="1">
      <c r="D10" s="348"/>
      <c r="E10" s="349"/>
      <c r="F10" s="363" t="str">
        <f>"東京都"&amp;入力1!C8</f>
        <v>東京都練馬区</v>
      </c>
      <c r="G10" s="364"/>
      <c r="H10" s="364"/>
      <c r="I10" s="364"/>
      <c r="J10" s="364"/>
      <c r="K10" s="364"/>
      <c r="L10" s="364"/>
      <c r="M10" s="365"/>
      <c r="N10" s="357"/>
      <c r="O10" s="358"/>
      <c r="P10" s="360"/>
      <c r="Q10" s="361"/>
      <c r="R10" s="361"/>
      <c r="S10" s="361"/>
      <c r="T10" s="361"/>
      <c r="U10" s="361"/>
      <c r="V10" s="361"/>
      <c r="W10" s="361"/>
      <c r="X10" s="361"/>
      <c r="Y10" s="361"/>
      <c r="Z10" s="362"/>
      <c r="AE10" s="142"/>
      <c r="AF10" s="142"/>
      <c r="AG10" s="143"/>
      <c r="AH10" s="143"/>
      <c r="AI10" s="143"/>
      <c r="AJ10" s="143"/>
      <c r="AK10" s="143"/>
      <c r="AL10" s="143"/>
      <c r="AM10" s="143"/>
      <c r="AN10" s="143"/>
      <c r="AO10" s="138"/>
      <c r="AP10" s="138"/>
      <c r="AQ10" s="140"/>
      <c r="AR10" s="140"/>
      <c r="AS10" s="140"/>
      <c r="AT10" s="140"/>
      <c r="AU10" s="140"/>
      <c r="AV10" s="140"/>
      <c r="AW10" s="140"/>
      <c r="AX10" s="140"/>
      <c r="AY10" s="140"/>
      <c r="AZ10" s="140"/>
      <c r="BA10" s="140"/>
    </row>
    <row r="11" spans="1:53" ht="7.5" customHeight="1">
      <c r="D11" s="348"/>
      <c r="E11" s="349"/>
      <c r="F11" s="397"/>
      <c r="G11" s="398"/>
      <c r="H11" s="398"/>
      <c r="I11" s="398"/>
      <c r="J11" s="398"/>
      <c r="K11" s="398"/>
      <c r="L11" s="398"/>
      <c r="M11" s="399"/>
      <c r="N11" s="392"/>
      <c r="O11" s="393"/>
      <c r="P11" s="394"/>
      <c r="Q11" s="395"/>
      <c r="R11" s="395"/>
      <c r="S11" s="395"/>
      <c r="T11" s="395"/>
      <c r="U11" s="395"/>
      <c r="V11" s="395"/>
      <c r="W11" s="395"/>
      <c r="X11" s="395"/>
      <c r="Y11" s="395"/>
      <c r="Z11" s="396"/>
      <c r="AE11" s="142"/>
      <c r="AF11" s="142"/>
      <c r="AG11" s="143"/>
      <c r="AH11" s="143"/>
      <c r="AI11" s="143"/>
      <c r="AJ11" s="143"/>
      <c r="AK11" s="143"/>
      <c r="AL11" s="143"/>
      <c r="AM11" s="143"/>
      <c r="AN11" s="143"/>
      <c r="AO11" s="138"/>
      <c r="AP11" s="138"/>
      <c r="AQ11" s="140"/>
      <c r="AR11" s="140"/>
      <c r="AS11" s="140"/>
      <c r="AT11" s="140"/>
      <c r="AU11" s="140"/>
      <c r="AV11" s="140"/>
      <c r="AW11" s="140"/>
      <c r="AX11" s="140"/>
      <c r="AY11" s="140"/>
      <c r="AZ11" s="140"/>
      <c r="BA11" s="140"/>
    </row>
    <row r="12" spans="1:53">
      <c r="D12" s="348" t="s">
        <v>1357</v>
      </c>
      <c r="E12" s="349"/>
      <c r="F12" s="387">
        <f>入力1!C23</f>
        <v>0</v>
      </c>
      <c r="G12" s="388"/>
      <c r="H12" s="388"/>
      <c r="I12" s="388"/>
      <c r="J12" s="388">
        <f>入力1!D23</f>
        <v>0</v>
      </c>
      <c r="K12" s="388"/>
      <c r="L12" s="388"/>
      <c r="M12" s="391"/>
      <c r="N12" s="349" t="s">
        <v>1357</v>
      </c>
      <c r="O12" s="349"/>
      <c r="P12" s="387">
        <f>入力1!C27</f>
        <v>0</v>
      </c>
      <c r="Q12" s="388"/>
      <c r="R12" s="388"/>
      <c r="S12" s="388"/>
      <c r="T12" s="388"/>
      <c r="U12" s="388">
        <f>入力1!D27</f>
        <v>0</v>
      </c>
      <c r="V12" s="388"/>
      <c r="W12" s="388"/>
      <c r="X12" s="388"/>
      <c r="Y12" s="388"/>
      <c r="Z12" s="389"/>
      <c r="AE12" s="142"/>
      <c r="AF12" s="142"/>
      <c r="AG12" s="141"/>
      <c r="AH12" s="141"/>
      <c r="AI12" s="141"/>
      <c r="AJ12" s="141"/>
      <c r="AK12" s="141"/>
      <c r="AL12" s="141"/>
      <c r="AM12" s="141"/>
      <c r="AN12" s="141"/>
      <c r="AO12" s="142"/>
      <c r="AP12" s="142"/>
      <c r="AQ12" s="141"/>
      <c r="AR12" s="141"/>
      <c r="AS12" s="141"/>
      <c r="AT12" s="141"/>
      <c r="AU12" s="141"/>
      <c r="AV12" s="141"/>
      <c r="AW12" s="141"/>
      <c r="AX12" s="141"/>
      <c r="AY12" s="141"/>
      <c r="AZ12" s="141"/>
      <c r="BA12" s="141"/>
    </row>
    <row r="13" spans="1:53">
      <c r="D13" s="342" t="s">
        <v>1361</v>
      </c>
      <c r="E13" s="343"/>
      <c r="F13" s="344">
        <f>入力1!C24</f>
        <v>0</v>
      </c>
      <c r="G13" s="345"/>
      <c r="H13" s="345"/>
      <c r="I13" s="345"/>
      <c r="J13" s="345">
        <f>入力1!D24</f>
        <v>0</v>
      </c>
      <c r="K13" s="345"/>
      <c r="L13" s="345"/>
      <c r="M13" s="346"/>
      <c r="N13" s="343" t="s">
        <v>1362</v>
      </c>
      <c r="O13" s="343"/>
      <c r="P13" s="344">
        <f>入力1!C28</f>
        <v>0</v>
      </c>
      <c r="Q13" s="345"/>
      <c r="R13" s="345"/>
      <c r="S13" s="345"/>
      <c r="T13" s="345"/>
      <c r="U13" s="345">
        <f>入力1!D28</f>
        <v>0</v>
      </c>
      <c r="V13" s="345"/>
      <c r="W13" s="345"/>
      <c r="X13" s="345"/>
      <c r="Y13" s="345"/>
      <c r="Z13" s="347"/>
      <c r="AE13" s="142"/>
      <c r="AF13" s="142"/>
      <c r="AG13" s="140"/>
      <c r="AH13" s="140"/>
      <c r="AI13" s="140"/>
      <c r="AJ13" s="140"/>
      <c r="AK13" s="140"/>
      <c r="AL13" s="140"/>
      <c r="AM13" s="140"/>
      <c r="AN13" s="140"/>
      <c r="AO13" s="142"/>
      <c r="AP13" s="142"/>
      <c r="AQ13" s="140"/>
      <c r="AR13" s="140"/>
      <c r="AS13" s="140"/>
      <c r="AT13" s="140"/>
      <c r="AU13" s="140"/>
      <c r="AV13" s="140"/>
      <c r="AW13" s="140"/>
      <c r="AX13" s="140"/>
      <c r="AY13" s="140"/>
      <c r="AZ13" s="140"/>
      <c r="BA13" s="140"/>
    </row>
    <row r="14" spans="1:53" ht="19.5" thickBot="1">
      <c r="D14" s="308" t="s">
        <v>13</v>
      </c>
      <c r="E14" s="309"/>
      <c r="F14" s="310">
        <f>入力1!C25</f>
        <v>0</v>
      </c>
      <c r="G14" s="311"/>
      <c r="H14" s="311"/>
      <c r="I14" s="311"/>
      <c r="J14" s="311"/>
      <c r="K14" s="311"/>
      <c r="L14" s="311"/>
      <c r="M14" s="311"/>
      <c r="N14" s="309" t="s">
        <v>13</v>
      </c>
      <c r="O14" s="309"/>
      <c r="P14" s="310">
        <f>入力1!C29</f>
        <v>0</v>
      </c>
      <c r="Q14" s="311"/>
      <c r="R14" s="311"/>
      <c r="S14" s="311"/>
      <c r="T14" s="311"/>
      <c r="U14" s="311"/>
      <c r="V14" s="311"/>
      <c r="W14" s="311"/>
      <c r="X14" s="311"/>
      <c r="Y14" s="311"/>
      <c r="Z14" s="381"/>
      <c r="AE14" s="138"/>
      <c r="AF14" s="138"/>
      <c r="AG14" s="139"/>
      <c r="AH14" s="140"/>
      <c r="AI14" s="140"/>
      <c r="AJ14" s="140"/>
      <c r="AK14" s="140"/>
      <c r="AL14" s="140"/>
      <c r="AM14" s="140"/>
      <c r="AN14" s="140"/>
      <c r="AO14" s="138"/>
      <c r="AP14" s="138"/>
      <c r="AQ14" s="139"/>
      <c r="AR14" s="140"/>
      <c r="AS14" s="140"/>
      <c r="AT14" s="140"/>
      <c r="AU14" s="140"/>
      <c r="AV14" s="140"/>
      <c r="AW14" s="140"/>
      <c r="AX14" s="140"/>
      <c r="AY14" s="140"/>
      <c r="AZ14" s="140"/>
      <c r="BA14" s="140"/>
    </row>
    <row r="16" spans="1:53" s="127" customFormat="1" ht="19.5" thickBot="1">
      <c r="A16" s="133">
        <v>1</v>
      </c>
      <c r="B16" s="133"/>
      <c r="D16" s="305" t="s">
        <v>1363</v>
      </c>
      <c r="E16" s="305"/>
      <c r="F16" s="305"/>
      <c r="G16" s="127">
        <f>A16</f>
        <v>1</v>
      </c>
      <c r="H16" s="126"/>
      <c r="I16" s="126"/>
      <c r="J16" s="126"/>
      <c r="K16" s="126"/>
      <c r="L16" s="126"/>
      <c r="M16" s="126"/>
      <c r="N16" s="126"/>
      <c r="O16" s="126"/>
      <c r="P16" s="306" t="s">
        <v>1364</v>
      </c>
      <c r="Q16" s="306"/>
      <c r="R16" s="306"/>
      <c r="S16" s="306"/>
      <c r="T16" s="306"/>
      <c r="U16" s="306"/>
      <c r="V16" s="306"/>
      <c r="W16" s="306"/>
      <c r="X16" s="306"/>
      <c r="Y16" s="306"/>
      <c r="Z16" s="306"/>
      <c r="AB16" s="133">
        <v>2</v>
      </c>
      <c r="AC16" s="133"/>
      <c r="AE16" s="305" t="s">
        <v>1363</v>
      </c>
      <c r="AF16" s="305"/>
      <c r="AG16" s="305"/>
      <c r="AH16" s="127">
        <f>AB16</f>
        <v>2</v>
      </c>
      <c r="AI16" s="126"/>
      <c r="AJ16" s="126"/>
      <c r="AK16" s="126"/>
      <c r="AL16" s="126"/>
      <c r="AM16" s="126"/>
      <c r="AN16" s="126"/>
      <c r="AO16" s="126"/>
      <c r="AP16" s="126"/>
      <c r="AQ16" s="306" t="s">
        <v>1364</v>
      </c>
      <c r="AR16" s="306"/>
      <c r="AS16" s="306"/>
      <c r="AT16" s="306"/>
      <c r="AU16" s="306"/>
      <c r="AV16" s="306"/>
      <c r="AW16" s="306"/>
      <c r="AX16" s="306"/>
      <c r="AY16" s="306"/>
      <c r="AZ16" s="306"/>
      <c r="BA16" s="306"/>
    </row>
    <row r="17" spans="1:53" ht="33" customHeight="1">
      <c r="D17" s="118" t="s">
        <v>1365</v>
      </c>
      <c r="E17" s="333" t="s">
        <v>1366</v>
      </c>
      <c r="F17" s="334"/>
      <c r="G17" s="334"/>
      <c r="H17" s="334"/>
      <c r="I17" s="334"/>
      <c r="J17" s="334"/>
      <c r="K17" s="334"/>
      <c r="L17" s="335"/>
      <c r="M17" s="336" t="s">
        <v>1367</v>
      </c>
      <c r="N17" s="337"/>
      <c r="O17" s="337"/>
      <c r="P17" s="337"/>
      <c r="Q17" s="337"/>
      <c r="R17" s="338"/>
      <c r="S17" s="119" t="s">
        <v>1496</v>
      </c>
      <c r="T17" s="120" t="s">
        <v>1497</v>
      </c>
      <c r="U17" s="119" t="s">
        <v>1368</v>
      </c>
      <c r="V17" s="120" t="s">
        <v>1369</v>
      </c>
      <c r="W17" s="333" t="s">
        <v>1415</v>
      </c>
      <c r="X17" s="334"/>
      <c r="Y17" s="334"/>
      <c r="Z17" s="339"/>
      <c r="AE17" s="118" t="s">
        <v>1365</v>
      </c>
      <c r="AF17" s="333" t="s">
        <v>1366</v>
      </c>
      <c r="AG17" s="334"/>
      <c r="AH17" s="334"/>
      <c r="AI17" s="334"/>
      <c r="AJ17" s="334"/>
      <c r="AK17" s="334"/>
      <c r="AL17" s="334"/>
      <c r="AM17" s="335"/>
      <c r="AN17" s="336" t="s">
        <v>1367</v>
      </c>
      <c r="AO17" s="337"/>
      <c r="AP17" s="337"/>
      <c r="AQ17" s="337"/>
      <c r="AR17" s="337"/>
      <c r="AS17" s="338"/>
      <c r="AT17" s="119" t="s">
        <v>1496</v>
      </c>
      <c r="AU17" s="120" t="s">
        <v>1497</v>
      </c>
      <c r="AV17" s="119" t="s">
        <v>1368</v>
      </c>
      <c r="AW17" s="120" t="s">
        <v>1369</v>
      </c>
      <c r="AX17" s="333" t="s">
        <v>1415</v>
      </c>
      <c r="AY17" s="334"/>
      <c r="AZ17" s="334"/>
      <c r="BA17" s="339"/>
    </row>
    <row r="18" spans="1:53">
      <c r="A18">
        <f>(A16-1)*5+1</f>
        <v>1</v>
      </c>
      <c r="D18" s="121">
        <v>1</v>
      </c>
      <c r="E18" s="328" t="str">
        <f>IFERROR(VLOOKUP(A18,入力2!$AT$5:$BC$46,4,0),"")</f>
        <v/>
      </c>
      <c r="F18" s="329"/>
      <c r="G18" s="329"/>
      <c r="H18" s="329"/>
      <c r="I18" s="329"/>
      <c r="J18" s="329"/>
      <c r="K18" s="329"/>
      <c r="L18" s="330"/>
      <c r="M18" s="328" t="str">
        <f>IFERROR(VLOOKUP(A18,入力2!$AT$5:$BC$46,8,0),"")</f>
        <v/>
      </c>
      <c r="N18" s="329"/>
      <c r="O18" s="329"/>
      <c r="P18" s="329"/>
      <c r="Q18" s="329"/>
      <c r="R18" s="330"/>
      <c r="S18" s="112" t="str">
        <f>IFERROR(IF(RIGHT(VLOOKUP(A18,入力2!$AT$5:$BC$46,5,0))="段",LEFT(VLOOKUP(A18,入力2!$AT$5:$BC$46,5,0)),""),"")</f>
        <v/>
      </c>
      <c r="T18" s="112" t="str">
        <f>IFERROR(IF(RIGHT(VLOOKUP(A18,入力2!$AT$5:$BC$46,5,0))="級",LEFT(VLOOKUP(A18,入力2!$AT$5:$BC$46,5,0)),""),"")</f>
        <v/>
      </c>
      <c r="U18" s="112" t="str">
        <f>IFERROR(LEFT(VLOOKUP(A18,入力2!$AT$5:$BC$46,6,0),1),"")</f>
        <v/>
      </c>
      <c r="V18" s="113" t="str">
        <f>IFERROR(VLOOKUP(A18,入力2!$AT$5:$BC$46,9,0),"")</f>
        <v/>
      </c>
      <c r="W18" s="328" t="str">
        <f>IFERROR(VLOOKUP(A18,入力2!$AT$5:$BC$46,10,0),"")</f>
        <v/>
      </c>
      <c r="X18" s="329"/>
      <c r="Y18" s="329"/>
      <c r="Z18" s="331"/>
      <c r="AB18">
        <f>(AB16-1)*5+1</f>
        <v>6</v>
      </c>
      <c r="AE18" s="121">
        <v>1</v>
      </c>
      <c r="AF18" s="328" t="str">
        <f>VLOOKUP(AB18,入力2!$AT$5:$BC$34,4)</f>
        <v/>
      </c>
      <c r="AG18" s="329"/>
      <c r="AH18" s="329"/>
      <c r="AI18" s="329"/>
      <c r="AJ18" s="329"/>
      <c r="AK18" s="329"/>
      <c r="AL18" s="329"/>
      <c r="AM18" s="330"/>
      <c r="AN18" s="328" t="str">
        <f>VLOOKUP(AB18,入力2!$AT$5:$BC$34,8)</f>
        <v/>
      </c>
      <c r="AO18" s="329"/>
      <c r="AP18" s="329"/>
      <c r="AQ18" s="329"/>
      <c r="AR18" s="329"/>
      <c r="AS18" s="330"/>
      <c r="AT18" s="112" t="str">
        <f>IF(RIGHT(VLOOKUP(AB18,入力2!$AT$5:$BC$34,5))="段",LEFT(VLOOKUP(AB18,入力2!$AT$5:$BC$34,5)),"")</f>
        <v/>
      </c>
      <c r="AU18" s="112" t="str">
        <f>IF(RIGHT(VLOOKUP(AB18,入力2!$AT$5:$BC$34,5))="級",LEFT(VLOOKUP(AB18,入力2!$AT$5:$BC$34,5)),"")</f>
        <v/>
      </c>
      <c r="AV18" s="112" t="str">
        <f>LEFT(VLOOKUP(AB18,入力2!$AT$5:$BC$34,6),1)</f>
        <v/>
      </c>
      <c r="AW18" s="113" t="str">
        <f>VLOOKUP(AB18,入力2!$AT$5:$BC$34,9)</f>
        <v/>
      </c>
      <c r="AX18" s="328" t="str">
        <f>VLOOKUP(AB18,入力2!$AT$5:$BC$34,10)</f>
        <v/>
      </c>
      <c r="AY18" s="329"/>
      <c r="AZ18" s="329"/>
      <c r="BA18" s="331"/>
    </row>
    <row r="19" spans="1:53">
      <c r="A19">
        <f>A18+1</f>
        <v>2</v>
      </c>
      <c r="D19" s="122">
        <v>2</v>
      </c>
      <c r="E19" s="319" t="str">
        <f>IFERROR(VLOOKUP(A19,入力2!$AT$5:$BC$46,4,0),"")</f>
        <v/>
      </c>
      <c r="F19" s="320"/>
      <c r="G19" s="320"/>
      <c r="H19" s="320"/>
      <c r="I19" s="320"/>
      <c r="J19" s="320"/>
      <c r="K19" s="320"/>
      <c r="L19" s="321"/>
      <c r="M19" s="319" t="str">
        <f>IFERROR(VLOOKUP(A19,入力2!$AT$5:$BC$46,8,0),"")</f>
        <v/>
      </c>
      <c r="N19" s="320"/>
      <c r="O19" s="320"/>
      <c r="P19" s="320"/>
      <c r="Q19" s="320"/>
      <c r="R19" s="321"/>
      <c r="S19" s="112" t="str">
        <f>IFERROR(IF(RIGHT(VLOOKUP(A19,入力2!$AT$5:$BC$46,5,0))="段",LEFT(VLOOKUP(A19,入力2!$AT$5:$BC$46,5,0)),""),"")</f>
        <v/>
      </c>
      <c r="T19" s="112" t="str">
        <f>IFERROR(IF(RIGHT(VLOOKUP(A19,入力2!$AT$5:$BC$46,5,0))="級",LEFT(VLOOKUP(A19,入力2!$AT$5:$BC$46,5,0)),""),"")</f>
        <v/>
      </c>
      <c r="U19" s="112" t="str">
        <f>IFERROR(LEFT(VLOOKUP(A19,入力2!$AT$5:$BC$46,6,0),1),"")</f>
        <v/>
      </c>
      <c r="V19" s="113" t="str">
        <f>IFERROR(VLOOKUP(A19,入力2!$AT$5:$BC$46,9,0),"")</f>
        <v/>
      </c>
      <c r="W19" s="319" t="str">
        <f>IFERROR(VLOOKUP(A19,入力2!$AT$5:$BC$46,10,0),"")</f>
        <v/>
      </c>
      <c r="X19" s="320"/>
      <c r="Y19" s="320"/>
      <c r="Z19" s="322"/>
      <c r="AB19">
        <f>AB18+1</f>
        <v>7</v>
      </c>
      <c r="AE19" s="122">
        <v>2</v>
      </c>
      <c r="AF19" s="319" t="str">
        <f>VLOOKUP(AB19,入力2!$AT$5:$BC$34,4)</f>
        <v/>
      </c>
      <c r="AG19" s="320"/>
      <c r="AH19" s="320"/>
      <c r="AI19" s="320"/>
      <c r="AJ19" s="320"/>
      <c r="AK19" s="320"/>
      <c r="AL19" s="320"/>
      <c r="AM19" s="321"/>
      <c r="AN19" s="319" t="str">
        <f>VLOOKUP(AB19,入力2!$AT$5:$BC$34,8)</f>
        <v/>
      </c>
      <c r="AO19" s="320"/>
      <c r="AP19" s="320"/>
      <c r="AQ19" s="320"/>
      <c r="AR19" s="320"/>
      <c r="AS19" s="321"/>
      <c r="AT19" s="112" t="str">
        <f>IF(RIGHT(VLOOKUP(AB19,入力2!$AT$5:$BC$34,5))="段",LEFT(VLOOKUP(AB19,入力2!$AT$5:$BC$34,5)),"")</f>
        <v/>
      </c>
      <c r="AU19" s="112" t="str">
        <f>IF(RIGHT(VLOOKUP(AB19,入力2!$AT$5:$BC$34,5))="級",LEFT(VLOOKUP(AB19,入力2!$AT$5:$BC$34,5)),"")</f>
        <v/>
      </c>
      <c r="AV19" s="112" t="str">
        <f>LEFT(VLOOKUP(AB19,入力2!$AT$5:$BC$34,6),1)</f>
        <v/>
      </c>
      <c r="AW19" s="113" t="str">
        <f>VLOOKUP(AB19,入力2!$AT$5:$BC$34,9)</f>
        <v/>
      </c>
      <c r="AX19" s="319" t="str">
        <f>VLOOKUP(AB19,入力2!$AT$5:$BC$34,10)</f>
        <v/>
      </c>
      <c r="AY19" s="320"/>
      <c r="AZ19" s="320"/>
      <c r="BA19" s="322"/>
    </row>
    <row r="20" spans="1:53">
      <c r="A20">
        <f t="shared" ref="A20:A22" si="0">A19+1</f>
        <v>3</v>
      </c>
      <c r="D20" s="122">
        <v>3</v>
      </c>
      <c r="E20" s="319" t="str">
        <f>IFERROR(VLOOKUP(A20,入力2!$AT$5:$BC$46,4,0),"")</f>
        <v/>
      </c>
      <c r="F20" s="320"/>
      <c r="G20" s="320"/>
      <c r="H20" s="320"/>
      <c r="I20" s="320"/>
      <c r="J20" s="320"/>
      <c r="K20" s="320"/>
      <c r="L20" s="321"/>
      <c r="M20" s="319" t="str">
        <f>IFERROR(VLOOKUP(A20,入力2!$AT$5:$BC$46,8,0),"")</f>
        <v/>
      </c>
      <c r="N20" s="320"/>
      <c r="O20" s="320"/>
      <c r="P20" s="320"/>
      <c r="Q20" s="320"/>
      <c r="R20" s="321"/>
      <c r="S20" s="112" t="str">
        <f>IFERROR(IF(RIGHT(VLOOKUP(A20,入力2!$AT$5:$BC$46,5,0))="段",LEFT(VLOOKUP(A20,入力2!$AT$5:$BC$46,5,0)),""),"")</f>
        <v/>
      </c>
      <c r="T20" s="112" t="str">
        <f>IFERROR(IF(RIGHT(VLOOKUP(A20,入力2!$AT$5:$BC$46,5,0))="級",LEFT(VLOOKUP(A20,入力2!$AT$5:$BC$46,5,0)),""),"")</f>
        <v/>
      </c>
      <c r="U20" s="112" t="str">
        <f>IFERROR(LEFT(VLOOKUP(A20,入力2!$AT$5:$BC$46,6,0),1),"")</f>
        <v/>
      </c>
      <c r="V20" s="113" t="str">
        <f>IFERROR(VLOOKUP(A20,入力2!$AT$5:$BC$46,9,0),"")</f>
        <v/>
      </c>
      <c r="W20" s="319" t="str">
        <f>IFERROR(VLOOKUP(A20,入力2!$AT$5:$BC$46,10,0),"")</f>
        <v/>
      </c>
      <c r="X20" s="320"/>
      <c r="Y20" s="320"/>
      <c r="Z20" s="322"/>
      <c r="AB20">
        <f t="shared" ref="AB20:AB22" si="1">AB19+1</f>
        <v>8</v>
      </c>
      <c r="AE20" s="122">
        <v>3</v>
      </c>
      <c r="AF20" s="319" t="str">
        <f>VLOOKUP(AB20,入力2!$AT$5:$BC$34,4)</f>
        <v/>
      </c>
      <c r="AG20" s="320"/>
      <c r="AH20" s="320"/>
      <c r="AI20" s="320"/>
      <c r="AJ20" s="320"/>
      <c r="AK20" s="320"/>
      <c r="AL20" s="320"/>
      <c r="AM20" s="321"/>
      <c r="AN20" s="319" t="str">
        <f>VLOOKUP(AB20,入力2!$AT$5:$BC$34,8)</f>
        <v/>
      </c>
      <c r="AO20" s="320"/>
      <c r="AP20" s="320"/>
      <c r="AQ20" s="320"/>
      <c r="AR20" s="320"/>
      <c r="AS20" s="321"/>
      <c r="AT20" s="112" t="str">
        <f>IF(RIGHT(VLOOKUP(AB20,入力2!$AT$5:$BC$34,5))="段",LEFT(VLOOKUP(AB20,入力2!$AT$5:$BC$34,5)),"")</f>
        <v/>
      </c>
      <c r="AU20" s="112" t="str">
        <f>IF(RIGHT(VLOOKUP(AB20,入力2!$AT$5:$BC$34,5))="級",LEFT(VLOOKUP(AB20,入力2!$AT$5:$BC$34,5)),"")</f>
        <v/>
      </c>
      <c r="AV20" s="112" t="str">
        <f>LEFT(VLOOKUP(AB20,入力2!$AT$5:$BC$34,6),1)</f>
        <v/>
      </c>
      <c r="AW20" s="113" t="str">
        <f>VLOOKUP(AB20,入力2!$AT$5:$BC$34,9)</f>
        <v/>
      </c>
      <c r="AX20" s="319" t="str">
        <f>VLOOKUP(AB20,入力2!$AT$5:$BC$34,10)</f>
        <v/>
      </c>
      <c r="AY20" s="320"/>
      <c r="AZ20" s="320"/>
      <c r="BA20" s="322"/>
    </row>
    <row r="21" spans="1:53">
      <c r="A21">
        <f t="shared" si="0"/>
        <v>4</v>
      </c>
      <c r="D21" s="122">
        <v>4</v>
      </c>
      <c r="E21" s="319" t="str">
        <f>IFERROR(VLOOKUP(A21,入力2!$AT$5:$BC$46,4,0),"")</f>
        <v/>
      </c>
      <c r="F21" s="320"/>
      <c r="G21" s="320"/>
      <c r="H21" s="320"/>
      <c r="I21" s="320"/>
      <c r="J21" s="320"/>
      <c r="K21" s="320"/>
      <c r="L21" s="321"/>
      <c r="M21" s="319" t="str">
        <f>IFERROR(VLOOKUP(A21,入力2!$AT$5:$BC$46,8,0),"")</f>
        <v/>
      </c>
      <c r="N21" s="320"/>
      <c r="O21" s="320"/>
      <c r="P21" s="320"/>
      <c r="Q21" s="320"/>
      <c r="R21" s="321"/>
      <c r="S21" s="112" t="str">
        <f>IFERROR(IF(RIGHT(VLOOKUP(A21,入力2!$AT$5:$BC$46,5,0))="段",LEFT(VLOOKUP(A21,入力2!$AT$5:$BC$46,5,0)),""),"")</f>
        <v/>
      </c>
      <c r="T21" s="112" t="str">
        <f>IFERROR(IF(RIGHT(VLOOKUP(A21,入力2!$AT$5:$BC$46,5,0))="級",LEFT(VLOOKUP(A21,入力2!$AT$5:$BC$46,5,0)),""),"")</f>
        <v/>
      </c>
      <c r="U21" s="112" t="str">
        <f>IFERROR(LEFT(VLOOKUP(A21,入力2!$AT$5:$BC$46,6,0),1),"")</f>
        <v/>
      </c>
      <c r="V21" s="113" t="str">
        <f>IFERROR(VLOOKUP(A21,入力2!$AT$5:$BC$46,9,0),"")</f>
        <v/>
      </c>
      <c r="W21" s="319" t="str">
        <f>IFERROR(VLOOKUP(A21,入力2!$AT$5:$BC$46,10,0),"")</f>
        <v/>
      </c>
      <c r="X21" s="320"/>
      <c r="Y21" s="320"/>
      <c r="Z21" s="322"/>
      <c r="AB21">
        <f t="shared" si="1"/>
        <v>9</v>
      </c>
      <c r="AE21" s="122">
        <v>4</v>
      </c>
      <c r="AF21" s="319" t="str">
        <f>VLOOKUP(AB21,入力2!$AT$5:$BC$34,4)</f>
        <v/>
      </c>
      <c r="AG21" s="320"/>
      <c r="AH21" s="320"/>
      <c r="AI21" s="320"/>
      <c r="AJ21" s="320"/>
      <c r="AK21" s="320"/>
      <c r="AL21" s="320"/>
      <c r="AM21" s="321"/>
      <c r="AN21" s="319" t="str">
        <f>VLOOKUP(AB21,入力2!$AT$5:$BC$34,8)</f>
        <v/>
      </c>
      <c r="AO21" s="320"/>
      <c r="AP21" s="320"/>
      <c r="AQ21" s="320"/>
      <c r="AR21" s="320"/>
      <c r="AS21" s="321"/>
      <c r="AT21" s="112" t="str">
        <f>IF(RIGHT(VLOOKUP(AB21,入力2!$AT$5:$BC$34,5))="段",LEFT(VLOOKUP(AB21,入力2!$AT$5:$BC$34,5)),"")</f>
        <v/>
      </c>
      <c r="AU21" s="112" t="str">
        <f>IF(RIGHT(VLOOKUP(AB21,入力2!$AT$5:$BC$34,5))="級",LEFT(VLOOKUP(AB21,入力2!$AT$5:$BC$34,5)),"")</f>
        <v/>
      </c>
      <c r="AV21" s="112" t="str">
        <f>LEFT(VLOOKUP(AB21,入力2!$AT$5:$BC$34,6),1)</f>
        <v/>
      </c>
      <c r="AW21" s="113" t="str">
        <f>VLOOKUP(AB21,入力2!$AT$5:$BC$34,9)</f>
        <v/>
      </c>
      <c r="AX21" s="319" t="str">
        <f>VLOOKUP(AB21,入力2!$AT$5:$BC$34,10)</f>
        <v/>
      </c>
      <c r="AY21" s="320"/>
      <c r="AZ21" s="320"/>
      <c r="BA21" s="322"/>
    </row>
    <row r="22" spans="1:53" ht="19.5" thickBot="1">
      <c r="A22">
        <f t="shared" si="0"/>
        <v>5</v>
      </c>
      <c r="D22" s="123">
        <v>5</v>
      </c>
      <c r="E22" s="312" t="str">
        <f>IFERROR(VLOOKUP(A22,入力2!$AT$5:$BC$46,4,0),"")</f>
        <v/>
      </c>
      <c r="F22" s="313"/>
      <c r="G22" s="313"/>
      <c r="H22" s="313"/>
      <c r="I22" s="313"/>
      <c r="J22" s="313"/>
      <c r="K22" s="313"/>
      <c r="L22" s="314"/>
      <c r="M22" s="312" t="str">
        <f>IFERROR(VLOOKUP(A22,入力2!$AT$5:$BC$46,8,0),"")</f>
        <v/>
      </c>
      <c r="N22" s="313"/>
      <c r="O22" s="313"/>
      <c r="P22" s="313"/>
      <c r="Q22" s="313"/>
      <c r="R22" s="314"/>
      <c r="S22" s="116" t="str">
        <f>IFERROR(IF(RIGHT(VLOOKUP(A22,入力2!$AT$5:$BC$46,5,0))="段",LEFT(VLOOKUP(A22,入力2!$AT$5:$BC$46,5,0)),""),"")</f>
        <v/>
      </c>
      <c r="T22" s="116" t="str">
        <f>IFERROR(IF(RIGHT(VLOOKUP(A22,入力2!$AT$5:$BC$46,5,0))="級",LEFT(VLOOKUP(A22,入力2!$AT$5:$BC$46,5,0)),""),"")</f>
        <v/>
      </c>
      <c r="U22" s="116" t="str">
        <f>IFERROR(LEFT(VLOOKUP(A22,入力2!$AT$5:$BC$46,6,0),1),"")</f>
        <v/>
      </c>
      <c r="V22" s="117" t="str">
        <f>IFERROR(VLOOKUP(A22,入力2!$AT$5:$BC$46,9,0),"")</f>
        <v/>
      </c>
      <c r="W22" s="312" t="str">
        <f>IFERROR(VLOOKUP(A22,入力2!$AT$5:$BC$46,10,0),"")</f>
        <v/>
      </c>
      <c r="X22" s="313"/>
      <c r="Y22" s="313"/>
      <c r="Z22" s="315"/>
      <c r="AB22">
        <f t="shared" si="1"/>
        <v>10</v>
      </c>
      <c r="AE22" s="123">
        <v>5</v>
      </c>
      <c r="AF22" s="312" t="str">
        <f>VLOOKUP(AB22,入力2!$AT$5:$BC$34,4)</f>
        <v/>
      </c>
      <c r="AG22" s="313"/>
      <c r="AH22" s="313"/>
      <c r="AI22" s="313"/>
      <c r="AJ22" s="313"/>
      <c r="AK22" s="313"/>
      <c r="AL22" s="313"/>
      <c r="AM22" s="314"/>
      <c r="AN22" s="312" t="str">
        <f>VLOOKUP(AB22,入力2!$AT$5:$BC$34,8)</f>
        <v/>
      </c>
      <c r="AO22" s="313"/>
      <c r="AP22" s="313"/>
      <c r="AQ22" s="313"/>
      <c r="AR22" s="313"/>
      <c r="AS22" s="314"/>
      <c r="AT22" s="116" t="str">
        <f>IF(RIGHT(VLOOKUP(AB22,入力2!$AT$5:$BC$34,5))="段",LEFT(VLOOKUP(AB22,入力2!$AT$5:$BC$34,5)),"")</f>
        <v/>
      </c>
      <c r="AU22" s="116" t="str">
        <f>IF(RIGHT(VLOOKUP(AB22,入力2!$AT$5:$BC$34,5))="級",LEFT(VLOOKUP(AB22,入力2!$AT$5:$BC$34,5)),"")</f>
        <v/>
      </c>
      <c r="AV22" s="116" t="str">
        <f>LEFT(VLOOKUP(AB22,入力2!$AT$5:$BC$34,6),1)</f>
        <v/>
      </c>
      <c r="AW22" s="117" t="str">
        <f>VLOOKUP(AB22,入力2!$AT$5:$BC$34,9)</f>
        <v/>
      </c>
      <c r="AX22" s="312" t="str">
        <f>VLOOKUP(AB22,入力2!$AT$5:$BC$34,10)</f>
        <v/>
      </c>
      <c r="AY22" s="313"/>
      <c r="AZ22" s="313"/>
      <c r="BA22" s="315"/>
    </row>
    <row r="23" spans="1:53" s="127" customFormat="1" ht="19.5" thickBot="1">
      <c r="D23" s="305" t="s">
        <v>1370</v>
      </c>
      <c r="E23" s="305"/>
      <c r="F23" s="305"/>
      <c r="H23" s="126"/>
      <c r="I23" s="126"/>
      <c r="J23" s="126"/>
      <c r="K23" s="126"/>
      <c r="L23" s="126"/>
      <c r="M23" s="126"/>
      <c r="N23" s="126"/>
      <c r="O23" s="126"/>
      <c r="P23" s="306" t="s">
        <v>1364</v>
      </c>
      <c r="Q23" s="306"/>
      <c r="R23" s="306"/>
      <c r="S23" s="306"/>
      <c r="T23" s="306"/>
      <c r="U23" s="306"/>
      <c r="V23" s="306"/>
      <c r="W23" s="306"/>
      <c r="X23" s="306"/>
      <c r="Y23" s="306"/>
      <c r="Z23" s="306"/>
      <c r="AE23" s="305" t="s">
        <v>1370</v>
      </c>
      <c r="AF23" s="305"/>
      <c r="AG23" s="305"/>
      <c r="AI23" s="126"/>
      <c r="AJ23" s="126"/>
      <c r="AK23" s="126"/>
      <c r="AL23" s="126"/>
      <c r="AM23" s="126"/>
      <c r="AN23" s="126"/>
      <c r="AO23" s="126"/>
      <c r="AP23" s="126"/>
      <c r="AQ23" s="306" t="s">
        <v>1364</v>
      </c>
      <c r="AR23" s="306"/>
      <c r="AS23" s="306"/>
      <c r="AT23" s="306"/>
      <c r="AU23" s="306"/>
      <c r="AV23" s="306"/>
      <c r="AW23" s="306"/>
      <c r="AX23" s="306"/>
      <c r="AY23" s="306"/>
      <c r="AZ23" s="306"/>
      <c r="BA23" s="306"/>
    </row>
    <row r="24" spans="1:53" ht="33" customHeight="1">
      <c r="A24" s="126">
        <v>1</v>
      </c>
      <c r="B24" s="126"/>
      <c r="D24" s="118" t="s">
        <v>1365</v>
      </c>
      <c r="E24" s="333" t="s">
        <v>1366</v>
      </c>
      <c r="F24" s="334"/>
      <c r="G24" s="334"/>
      <c r="H24" s="334"/>
      <c r="I24" s="334"/>
      <c r="J24" s="334"/>
      <c r="K24" s="334"/>
      <c r="L24" s="335"/>
      <c r="M24" s="336" t="s">
        <v>1367</v>
      </c>
      <c r="N24" s="337"/>
      <c r="O24" s="337"/>
      <c r="P24" s="337"/>
      <c r="Q24" s="337"/>
      <c r="R24" s="338"/>
      <c r="S24" s="119" t="s">
        <v>1496</v>
      </c>
      <c r="T24" s="120" t="s">
        <v>1497</v>
      </c>
      <c r="U24" s="119" t="s">
        <v>1368</v>
      </c>
      <c r="V24" s="120" t="s">
        <v>1369</v>
      </c>
      <c r="W24" s="333" t="s">
        <v>1415</v>
      </c>
      <c r="X24" s="334"/>
      <c r="Y24" s="334"/>
      <c r="Z24" s="339"/>
      <c r="AB24" s="126">
        <v>2</v>
      </c>
      <c r="AC24" s="126"/>
      <c r="AE24" s="118" t="s">
        <v>1365</v>
      </c>
      <c r="AF24" s="333" t="s">
        <v>1366</v>
      </c>
      <c r="AG24" s="334"/>
      <c r="AH24" s="334"/>
      <c r="AI24" s="334"/>
      <c r="AJ24" s="334"/>
      <c r="AK24" s="334"/>
      <c r="AL24" s="334"/>
      <c r="AM24" s="335"/>
      <c r="AN24" s="336" t="s">
        <v>1367</v>
      </c>
      <c r="AO24" s="337"/>
      <c r="AP24" s="337"/>
      <c r="AQ24" s="337"/>
      <c r="AR24" s="337"/>
      <c r="AS24" s="338"/>
      <c r="AT24" s="119" t="s">
        <v>1496</v>
      </c>
      <c r="AU24" s="120" t="s">
        <v>1497</v>
      </c>
      <c r="AV24" s="119" t="s">
        <v>1368</v>
      </c>
      <c r="AW24" s="120" t="s">
        <v>1369</v>
      </c>
      <c r="AX24" s="333" t="s">
        <v>1415</v>
      </c>
      <c r="AY24" s="334"/>
      <c r="AZ24" s="334"/>
      <c r="BA24" s="339"/>
    </row>
    <row r="25" spans="1:53">
      <c r="A25">
        <f>(A24-1)*5+1</f>
        <v>1</v>
      </c>
      <c r="D25" s="121">
        <v>1</v>
      </c>
      <c r="E25" s="328" t="str">
        <f>IFERROR(VLOOKUP(A25,入力2!$AT$47:$BC$106,4,0),"")</f>
        <v/>
      </c>
      <c r="F25" s="329"/>
      <c r="G25" s="329"/>
      <c r="H25" s="329"/>
      <c r="I25" s="329"/>
      <c r="J25" s="329"/>
      <c r="K25" s="329"/>
      <c r="L25" s="330"/>
      <c r="M25" s="328" t="str">
        <f>IFERROR(VLOOKUP(A25,入力2!$AT$47:$BC$106,8,0),"")</f>
        <v/>
      </c>
      <c r="N25" s="329"/>
      <c r="O25" s="329"/>
      <c r="P25" s="329"/>
      <c r="Q25" s="329"/>
      <c r="R25" s="330"/>
      <c r="S25" s="112" t="str">
        <f>IFERROR(IF(RIGHT(VLOOKUP(A25,入力2!$AT$47:$BC$106,5,0))="段",LEFT(VLOOKUP(A25,入力2!$AT$47:$BC$106,5,0)),""),"")</f>
        <v/>
      </c>
      <c r="T25" s="112" t="str">
        <f>IFERROR(IF(RIGHT(VLOOKUP(A25,入力2!$AT$47:$BC$106,5,0))="級",LEFT(VLOOKUP(A25,入力2!$AT$47:$BC$106,5,0)),""),"")</f>
        <v/>
      </c>
      <c r="U25" s="112" t="str">
        <f>IFERROR(LEFT(VLOOKUP(A25,入力2!$AT$47:$BC$106,6,0),1),"")</f>
        <v/>
      </c>
      <c r="V25" s="113" t="str">
        <f>IFERROR(VLOOKUP(A25,入力2!$AT$47:$BC$106,9,0),"")</f>
        <v/>
      </c>
      <c r="W25" s="328" t="str">
        <f>IFERROR(VLOOKUP(A25,入力2!$AT$47:$BC$106,10,0),"")</f>
        <v/>
      </c>
      <c r="X25" s="329"/>
      <c r="Y25" s="329"/>
      <c r="Z25" s="331"/>
      <c r="AB25">
        <f>(AB24-1)*5+1</f>
        <v>6</v>
      </c>
      <c r="AE25" s="121">
        <v>1</v>
      </c>
      <c r="AF25" s="328" t="str">
        <f>VLOOKUP(AB25,入力2!$AT$35:$BC$94,4)</f>
        <v/>
      </c>
      <c r="AG25" s="329"/>
      <c r="AH25" s="329"/>
      <c r="AI25" s="329"/>
      <c r="AJ25" s="329"/>
      <c r="AK25" s="329"/>
      <c r="AL25" s="329"/>
      <c r="AM25" s="330"/>
      <c r="AN25" s="328" t="str">
        <f>VLOOKUP(AB25,入力2!$AT$35:$BC$94,8)</f>
        <v/>
      </c>
      <c r="AO25" s="329"/>
      <c r="AP25" s="329"/>
      <c r="AQ25" s="329"/>
      <c r="AR25" s="329"/>
      <c r="AS25" s="330"/>
      <c r="AT25" s="112" t="str">
        <f>IF(RIGHT(VLOOKUP(AB25,入力2!$AT$35:$BC$94,5))="段",LEFT(VLOOKUP(AB25,入力2!$AT$35:$BC$94,5)),"")</f>
        <v/>
      </c>
      <c r="AU25" s="112" t="str">
        <f>IF(RIGHT(VLOOKUP(AB25,入力2!$AT$35:$BC$94,5))="級",LEFT(VLOOKUP(AB25,入力2!$AT$35:$BC$94,5)),"")</f>
        <v/>
      </c>
      <c r="AV25" s="112" t="str">
        <f>LEFT(VLOOKUP(AB25,入力2!$AT$35:$BC$94,6),1)</f>
        <v/>
      </c>
      <c r="AW25" s="113" t="str">
        <f>VLOOKUP(AB25,入力2!$AT$35:$BC$94,9)</f>
        <v/>
      </c>
      <c r="AX25" s="328" t="str">
        <f>VLOOKUP(AB25,入力2!$AT$35:$BC$94,10)</f>
        <v/>
      </c>
      <c r="AY25" s="329"/>
      <c r="AZ25" s="329"/>
      <c r="BA25" s="331"/>
    </row>
    <row r="26" spans="1:53">
      <c r="A26">
        <f>A25+1</f>
        <v>2</v>
      </c>
      <c r="D26" s="122">
        <v>2</v>
      </c>
      <c r="E26" s="319" t="str">
        <f>IFERROR(VLOOKUP(A26,入力2!$AT$47:$BC$106,4,0),"")</f>
        <v/>
      </c>
      <c r="F26" s="320"/>
      <c r="G26" s="320"/>
      <c r="H26" s="320"/>
      <c r="I26" s="320"/>
      <c r="J26" s="320"/>
      <c r="K26" s="320"/>
      <c r="L26" s="321"/>
      <c r="M26" s="319" t="str">
        <f>IFERROR(VLOOKUP(A26,入力2!$AT$47:$BC$106,8,0),"")</f>
        <v/>
      </c>
      <c r="N26" s="320"/>
      <c r="O26" s="320"/>
      <c r="P26" s="320"/>
      <c r="Q26" s="320"/>
      <c r="R26" s="321"/>
      <c r="S26" s="112" t="str">
        <f>IFERROR(IF(RIGHT(VLOOKUP(A26,入力2!$AT$47:$BC$106,5,0))="段",LEFT(VLOOKUP(A26,入力2!$AT$47:$BC$106,5,0)),""),"")</f>
        <v/>
      </c>
      <c r="T26" s="112" t="str">
        <f>IFERROR(IF(RIGHT(VLOOKUP(A26,入力2!$AT$47:$BC$106,5,0))="級",LEFT(VLOOKUP(A26,入力2!$AT$47:$BC$106,5,0)),""),"")</f>
        <v/>
      </c>
      <c r="U26" s="112" t="str">
        <f>IFERROR(LEFT(VLOOKUP(A26,入力2!$AT$47:$BC$106,6,0),1),"")</f>
        <v/>
      </c>
      <c r="V26" s="113" t="str">
        <f>IFERROR(VLOOKUP(A26,入力2!$AT$47:$BC$106,9,0),"")</f>
        <v/>
      </c>
      <c r="W26" s="319" t="str">
        <f>IFERROR(VLOOKUP(A26,入力2!$AT$47:$BC$106,10,0),"")</f>
        <v/>
      </c>
      <c r="X26" s="320"/>
      <c r="Y26" s="320"/>
      <c r="Z26" s="322"/>
      <c r="AB26">
        <f>AB25+1</f>
        <v>7</v>
      </c>
      <c r="AE26" s="122">
        <v>2</v>
      </c>
      <c r="AF26" s="319" t="str">
        <f>VLOOKUP(AB26,入力2!$AT$35:$BC$94,4)</f>
        <v/>
      </c>
      <c r="AG26" s="320"/>
      <c r="AH26" s="320"/>
      <c r="AI26" s="320"/>
      <c r="AJ26" s="320"/>
      <c r="AK26" s="320"/>
      <c r="AL26" s="320"/>
      <c r="AM26" s="321"/>
      <c r="AN26" s="319" t="str">
        <f>VLOOKUP(AB26,入力2!$AT$35:$BC$94,8)</f>
        <v/>
      </c>
      <c r="AO26" s="320"/>
      <c r="AP26" s="320"/>
      <c r="AQ26" s="320"/>
      <c r="AR26" s="320"/>
      <c r="AS26" s="321"/>
      <c r="AT26" s="112" t="str">
        <f>IF(RIGHT(VLOOKUP(AB26,入力2!$AT$35:$BC$94,5))="段",LEFT(VLOOKUP(AB26,入力2!$AT$35:$BC$94,5)),"")</f>
        <v/>
      </c>
      <c r="AU26" s="112" t="str">
        <f>IF(RIGHT(VLOOKUP(AB26,入力2!$AT$35:$BC$94,5))="級",LEFT(VLOOKUP(AB26,入力2!$AT$35:$BC$94,5)),"")</f>
        <v/>
      </c>
      <c r="AV26" s="112" t="str">
        <f>LEFT(VLOOKUP(AB26,入力2!$AT$35:$BC$94,6),1)</f>
        <v/>
      </c>
      <c r="AW26" s="113" t="str">
        <f>VLOOKUP(AB26,入力2!$AT$35:$BC$94,9)</f>
        <v/>
      </c>
      <c r="AX26" s="319" t="str">
        <f>VLOOKUP(AB26,入力2!$AT$35:$BC$94,10)</f>
        <v/>
      </c>
      <c r="AY26" s="320"/>
      <c r="AZ26" s="320"/>
      <c r="BA26" s="322"/>
    </row>
    <row r="27" spans="1:53">
      <c r="A27">
        <f t="shared" ref="A27:A29" si="2">A26+1</f>
        <v>3</v>
      </c>
      <c r="D27" s="122">
        <v>3</v>
      </c>
      <c r="E27" s="319" t="str">
        <f>IFERROR(VLOOKUP(A27,入力2!$AT$47:$BC$106,4,0),"")</f>
        <v/>
      </c>
      <c r="F27" s="320"/>
      <c r="G27" s="320"/>
      <c r="H27" s="320"/>
      <c r="I27" s="320"/>
      <c r="J27" s="320"/>
      <c r="K27" s="320"/>
      <c r="L27" s="321"/>
      <c r="M27" s="319" t="str">
        <f>IFERROR(VLOOKUP(A27,入力2!$AT$47:$BC$106,8,0),"")</f>
        <v/>
      </c>
      <c r="N27" s="320"/>
      <c r="O27" s="320"/>
      <c r="P27" s="320"/>
      <c r="Q27" s="320"/>
      <c r="R27" s="321"/>
      <c r="S27" s="112" t="str">
        <f>IFERROR(IF(RIGHT(VLOOKUP(A27,入力2!$AT$47:$BC$106,5,0))="段",LEFT(VLOOKUP(A27,入力2!$AT$47:$BC$106,5,0)),""),"")</f>
        <v/>
      </c>
      <c r="T27" s="112" t="str">
        <f>IFERROR(IF(RIGHT(VLOOKUP(A27,入力2!$AT$47:$BC$106,5,0))="級",LEFT(VLOOKUP(A27,入力2!$AT$47:$BC$106,5,0)),""),"")</f>
        <v/>
      </c>
      <c r="U27" s="112" t="str">
        <f>IFERROR(LEFT(VLOOKUP(A27,入力2!$AT$47:$BC$106,6,0),1),"")</f>
        <v/>
      </c>
      <c r="V27" s="113" t="str">
        <f>IFERROR(VLOOKUP(A27,入力2!$AT$47:$BC$106,9,0),"")</f>
        <v/>
      </c>
      <c r="W27" s="319" t="str">
        <f>IFERROR(VLOOKUP(A27,入力2!$AT$47:$BC$106,10,0),"")</f>
        <v/>
      </c>
      <c r="X27" s="320"/>
      <c r="Y27" s="320"/>
      <c r="Z27" s="322"/>
      <c r="AB27">
        <f t="shared" ref="AB27:AB29" si="3">AB26+1</f>
        <v>8</v>
      </c>
      <c r="AE27" s="122">
        <v>3</v>
      </c>
      <c r="AF27" s="319" t="str">
        <f>VLOOKUP(AB27,入力2!$AT$35:$BC$94,4)</f>
        <v/>
      </c>
      <c r="AG27" s="320"/>
      <c r="AH27" s="320"/>
      <c r="AI27" s="320"/>
      <c r="AJ27" s="320"/>
      <c r="AK27" s="320"/>
      <c r="AL27" s="320"/>
      <c r="AM27" s="321"/>
      <c r="AN27" s="319" t="str">
        <f>VLOOKUP(AB27,入力2!$AT$35:$BC$94,8)</f>
        <v/>
      </c>
      <c r="AO27" s="320"/>
      <c r="AP27" s="320"/>
      <c r="AQ27" s="320"/>
      <c r="AR27" s="320"/>
      <c r="AS27" s="321"/>
      <c r="AT27" s="112" t="str">
        <f>IF(RIGHT(VLOOKUP(AB27,入力2!$AT$35:$BC$94,5))="段",LEFT(VLOOKUP(AB27,入力2!$AT$35:$BC$94,5)),"")</f>
        <v/>
      </c>
      <c r="AU27" s="112" t="str">
        <f>IF(RIGHT(VLOOKUP(AB27,入力2!$AT$35:$BC$94,5))="級",LEFT(VLOOKUP(AB27,入力2!$AT$35:$BC$94,5)),"")</f>
        <v/>
      </c>
      <c r="AV27" s="112" t="str">
        <f>LEFT(VLOOKUP(AB27,入力2!$AT$35:$BC$94,6),1)</f>
        <v/>
      </c>
      <c r="AW27" s="113" t="str">
        <f>VLOOKUP(AB27,入力2!$AT$35:$BC$94,9)</f>
        <v/>
      </c>
      <c r="AX27" s="319" t="str">
        <f>VLOOKUP(AB27,入力2!$AT$35:$BC$94,10)</f>
        <v/>
      </c>
      <c r="AY27" s="320"/>
      <c r="AZ27" s="320"/>
      <c r="BA27" s="322"/>
    </row>
    <row r="28" spans="1:53">
      <c r="A28">
        <f t="shared" si="2"/>
        <v>4</v>
      </c>
      <c r="D28" s="122">
        <v>4</v>
      </c>
      <c r="E28" s="319" t="str">
        <f>IFERROR(VLOOKUP(A28,入力2!$AT$47:$BC$106,4,0),"")</f>
        <v/>
      </c>
      <c r="F28" s="320"/>
      <c r="G28" s="320"/>
      <c r="H28" s="320"/>
      <c r="I28" s="320"/>
      <c r="J28" s="320"/>
      <c r="K28" s="320"/>
      <c r="L28" s="321"/>
      <c r="M28" s="319" t="str">
        <f>IFERROR(VLOOKUP(A28,入力2!$AT$47:$BC$106,8,0),"")</f>
        <v/>
      </c>
      <c r="N28" s="320"/>
      <c r="O28" s="320"/>
      <c r="P28" s="320"/>
      <c r="Q28" s="320"/>
      <c r="R28" s="321"/>
      <c r="S28" s="112" t="str">
        <f>IFERROR(IF(RIGHT(VLOOKUP(A28,入力2!$AT$47:$BC$106,5,0))="段",LEFT(VLOOKUP(A28,入力2!$AT$47:$BC$106,5,0)),""),"")</f>
        <v/>
      </c>
      <c r="T28" s="112" t="str">
        <f>IFERROR(IF(RIGHT(VLOOKUP(A28,入力2!$AT$47:$BC$106,5,0))="級",LEFT(VLOOKUP(A28,入力2!$AT$47:$BC$106,5,0)),""),"")</f>
        <v/>
      </c>
      <c r="U28" s="112" t="str">
        <f>IFERROR(LEFT(VLOOKUP(A28,入力2!$AT$47:$BC$106,6,0),1),"")</f>
        <v/>
      </c>
      <c r="V28" s="113" t="str">
        <f>IFERROR(VLOOKUP(A28,入力2!$AT$47:$BC$106,9,0),"")</f>
        <v/>
      </c>
      <c r="W28" s="319" t="str">
        <f>IFERROR(VLOOKUP(A28,入力2!$AT$47:$BC$106,10,0),"")</f>
        <v/>
      </c>
      <c r="X28" s="320"/>
      <c r="Y28" s="320"/>
      <c r="Z28" s="322"/>
      <c r="AB28">
        <f t="shared" si="3"/>
        <v>9</v>
      </c>
      <c r="AE28" s="122">
        <v>4</v>
      </c>
      <c r="AF28" s="319" t="str">
        <f>VLOOKUP(AB28,入力2!$AT$35:$BC$94,4)</f>
        <v/>
      </c>
      <c r="AG28" s="320"/>
      <c r="AH28" s="320"/>
      <c r="AI28" s="320"/>
      <c r="AJ28" s="320"/>
      <c r="AK28" s="320"/>
      <c r="AL28" s="320"/>
      <c r="AM28" s="321"/>
      <c r="AN28" s="319" t="str">
        <f>VLOOKUP(AB28,入力2!$AT$35:$BC$94,8)</f>
        <v/>
      </c>
      <c r="AO28" s="320"/>
      <c r="AP28" s="320"/>
      <c r="AQ28" s="320"/>
      <c r="AR28" s="320"/>
      <c r="AS28" s="321"/>
      <c r="AT28" s="112" t="str">
        <f>IF(RIGHT(VLOOKUP(AB28,入力2!$AT$35:$BC$94,5))="段",LEFT(VLOOKUP(AB28,入力2!$AT$35:$BC$94,5)),"")</f>
        <v/>
      </c>
      <c r="AU28" s="112" t="str">
        <f>IF(RIGHT(VLOOKUP(AB28,入力2!$AT$35:$BC$94,5))="級",LEFT(VLOOKUP(AB28,入力2!$AT$35:$BC$94,5)),"")</f>
        <v/>
      </c>
      <c r="AV28" s="112" t="str">
        <f>LEFT(VLOOKUP(AB28,入力2!$AT$35:$BC$94,6),1)</f>
        <v/>
      </c>
      <c r="AW28" s="113" t="str">
        <f>VLOOKUP(AB28,入力2!$AT$35:$BC$94,9)</f>
        <v/>
      </c>
      <c r="AX28" s="319" t="str">
        <f>VLOOKUP(AB28,入力2!$AT$35:$BC$94,10)</f>
        <v/>
      </c>
      <c r="AY28" s="320"/>
      <c r="AZ28" s="320"/>
      <c r="BA28" s="322"/>
    </row>
    <row r="29" spans="1:53" ht="19.5" thickBot="1">
      <c r="A29">
        <f t="shared" si="2"/>
        <v>5</v>
      </c>
      <c r="D29" s="123">
        <v>5</v>
      </c>
      <c r="E29" s="312" t="str">
        <f>IFERROR(VLOOKUP(A29,入力2!$AT$47:$BC$106,4,0),"")</f>
        <v/>
      </c>
      <c r="F29" s="313"/>
      <c r="G29" s="313"/>
      <c r="H29" s="313"/>
      <c r="I29" s="313"/>
      <c r="J29" s="313"/>
      <c r="K29" s="313"/>
      <c r="L29" s="314"/>
      <c r="M29" s="312" t="str">
        <f>IFERROR(VLOOKUP(A29,入力2!$AT$47:$BC$106,8,0),"")</f>
        <v/>
      </c>
      <c r="N29" s="313"/>
      <c r="O29" s="313"/>
      <c r="P29" s="313"/>
      <c r="Q29" s="313"/>
      <c r="R29" s="314"/>
      <c r="S29" s="116" t="str">
        <f>IFERROR(IF(RIGHT(VLOOKUP(A29,入力2!$AT$47:$BC$106,5,0))="段",LEFT(VLOOKUP(A29,入力2!$AT$47:$BC$106,5,0)),""),"")</f>
        <v/>
      </c>
      <c r="T29" s="116" t="str">
        <f>IFERROR(IF(RIGHT(VLOOKUP(A29,入力2!$AT$47:$BC$106,5,0))="級",LEFT(VLOOKUP(A29,入力2!$AT$47:$BC$106,5,0)),""),"")</f>
        <v/>
      </c>
      <c r="U29" s="116" t="str">
        <f>IFERROR(LEFT(VLOOKUP(A29,入力2!$AT$47:$BC$106,6,0),1),"")</f>
        <v/>
      </c>
      <c r="V29" s="117" t="str">
        <f>IFERROR(VLOOKUP(A29,入力2!$AT$47:$BC$106,9,0),"")</f>
        <v/>
      </c>
      <c r="W29" s="312" t="str">
        <f>IFERROR(VLOOKUP(A29,入力2!$AT$47:$BC$106,10,0),"")</f>
        <v/>
      </c>
      <c r="X29" s="313"/>
      <c r="Y29" s="313"/>
      <c r="Z29" s="315"/>
      <c r="AB29">
        <f t="shared" si="3"/>
        <v>10</v>
      </c>
      <c r="AE29" s="123">
        <v>5</v>
      </c>
      <c r="AF29" s="312" t="str">
        <f>VLOOKUP(AB29,入力2!$AT$35:$BC$94,4)</f>
        <v/>
      </c>
      <c r="AG29" s="313"/>
      <c r="AH29" s="313"/>
      <c r="AI29" s="313"/>
      <c r="AJ29" s="313"/>
      <c r="AK29" s="313"/>
      <c r="AL29" s="313"/>
      <c r="AM29" s="314"/>
      <c r="AN29" s="312" t="str">
        <f>VLOOKUP(AB29,入力2!$AT$35:$BC$94,8)</f>
        <v/>
      </c>
      <c r="AO29" s="313"/>
      <c r="AP29" s="313"/>
      <c r="AQ29" s="313"/>
      <c r="AR29" s="313"/>
      <c r="AS29" s="314"/>
      <c r="AT29" s="116" t="str">
        <f>IF(RIGHT(VLOOKUP(AB29,入力2!$AT$35:$BC$94,5))="段",LEFT(VLOOKUP(AB29,入力2!$AT$35:$BC$94,5)),"")</f>
        <v/>
      </c>
      <c r="AU29" s="116" t="str">
        <f>IF(RIGHT(VLOOKUP(AB29,入力2!$AT$35:$BC$94,5))="級",LEFT(VLOOKUP(AB29,入力2!$AT$35:$BC$94,5)),"")</f>
        <v/>
      </c>
      <c r="AV29" s="116" t="str">
        <f>LEFT(VLOOKUP(AB29,入力2!$AT$35:$BC$94,6),1)</f>
        <v/>
      </c>
      <c r="AW29" s="117" t="str">
        <f>VLOOKUP(AB29,入力2!$AT$35:$BC$94,9)</f>
        <v/>
      </c>
      <c r="AX29" s="312" t="str">
        <f>VLOOKUP(AB29,入力2!$AT$35:$BC$94,10)</f>
        <v/>
      </c>
      <c r="AY29" s="313"/>
      <c r="AZ29" s="313"/>
      <c r="BA29" s="315"/>
    </row>
    <row r="30" spans="1:53" ht="19.5" thickBot="1">
      <c r="D30" s="305" t="s">
        <v>7</v>
      </c>
      <c r="E30" s="305"/>
      <c r="F30" s="305"/>
      <c r="H30" s="126"/>
      <c r="I30" s="126"/>
      <c r="J30" s="126"/>
      <c r="K30" s="126"/>
      <c r="L30" s="126"/>
      <c r="M30" s="126"/>
      <c r="N30" s="126"/>
      <c r="O30" s="126"/>
      <c r="P30" s="306" t="s">
        <v>1364</v>
      </c>
      <c r="Q30" s="306"/>
      <c r="R30" s="306"/>
      <c r="S30" s="306"/>
      <c r="T30" s="306"/>
      <c r="U30" s="306"/>
      <c r="V30" s="306"/>
      <c r="W30" s="306"/>
      <c r="X30" s="306"/>
      <c r="Y30" s="306"/>
      <c r="Z30" s="306"/>
      <c r="AE30" s="305" t="s">
        <v>7</v>
      </c>
      <c r="AF30" s="305"/>
      <c r="AG30" s="305"/>
      <c r="AI30" s="126"/>
      <c r="AJ30" s="126"/>
      <c r="AK30" s="126"/>
      <c r="AL30" s="126"/>
      <c r="AM30" s="126"/>
      <c r="AN30" s="126"/>
      <c r="AO30" s="126"/>
      <c r="AP30" s="126"/>
      <c r="AQ30" s="306" t="s">
        <v>1364</v>
      </c>
      <c r="AR30" s="306"/>
      <c r="AS30" s="306"/>
      <c r="AT30" s="306"/>
      <c r="AU30" s="306"/>
      <c r="AV30" s="306"/>
      <c r="AW30" s="306"/>
      <c r="AX30" s="306"/>
      <c r="AY30" s="306"/>
      <c r="AZ30" s="306"/>
      <c r="BA30" s="306"/>
    </row>
    <row r="31" spans="1:53" ht="33" customHeight="1">
      <c r="A31" s="126">
        <v>1</v>
      </c>
      <c r="B31" s="126"/>
      <c r="D31" s="118" t="s">
        <v>1365</v>
      </c>
      <c r="E31" s="333" t="s">
        <v>1366</v>
      </c>
      <c r="F31" s="334"/>
      <c r="G31" s="334"/>
      <c r="H31" s="334"/>
      <c r="I31" s="334"/>
      <c r="J31" s="334"/>
      <c r="K31" s="334"/>
      <c r="L31" s="335"/>
      <c r="M31" s="336" t="s">
        <v>1367</v>
      </c>
      <c r="N31" s="337"/>
      <c r="O31" s="337"/>
      <c r="P31" s="337"/>
      <c r="Q31" s="337"/>
      <c r="R31" s="338"/>
      <c r="S31" s="119" t="s">
        <v>1496</v>
      </c>
      <c r="T31" s="120" t="s">
        <v>1497</v>
      </c>
      <c r="U31" s="119" t="s">
        <v>1368</v>
      </c>
      <c r="V31" s="120" t="s">
        <v>1369</v>
      </c>
      <c r="W31" s="333" t="s">
        <v>1415</v>
      </c>
      <c r="X31" s="334"/>
      <c r="Y31" s="334"/>
      <c r="Z31" s="339"/>
      <c r="AB31" s="126">
        <v>2</v>
      </c>
      <c r="AC31" s="126"/>
      <c r="AE31" s="118" t="s">
        <v>1365</v>
      </c>
      <c r="AF31" s="333" t="s">
        <v>1366</v>
      </c>
      <c r="AG31" s="334"/>
      <c r="AH31" s="334"/>
      <c r="AI31" s="334"/>
      <c r="AJ31" s="334"/>
      <c r="AK31" s="334"/>
      <c r="AL31" s="334"/>
      <c r="AM31" s="335"/>
      <c r="AN31" s="336" t="s">
        <v>1367</v>
      </c>
      <c r="AO31" s="337"/>
      <c r="AP31" s="337"/>
      <c r="AQ31" s="337"/>
      <c r="AR31" s="337"/>
      <c r="AS31" s="338"/>
      <c r="AT31" s="119" t="s">
        <v>1496</v>
      </c>
      <c r="AU31" s="120" t="s">
        <v>1497</v>
      </c>
      <c r="AV31" s="119" t="s">
        <v>1368</v>
      </c>
      <c r="AW31" s="120" t="s">
        <v>1369</v>
      </c>
      <c r="AX31" s="333" t="s">
        <v>1415</v>
      </c>
      <c r="AY31" s="334"/>
      <c r="AZ31" s="334"/>
      <c r="BA31" s="339"/>
    </row>
    <row r="32" spans="1:53">
      <c r="A32">
        <f>(A31-1)*5+1</f>
        <v>1</v>
      </c>
      <c r="D32" s="128">
        <v>1</v>
      </c>
      <c r="E32" s="328" t="s">
        <v>1385</v>
      </c>
      <c r="F32" s="329"/>
      <c r="G32" s="329" t="str">
        <f>IFERROR(VLOOKUP(A32,入力2!$AT$107:$BC$146,4,0),"")</f>
        <v/>
      </c>
      <c r="H32" s="329"/>
      <c r="I32" s="329"/>
      <c r="J32" s="329"/>
      <c r="K32" s="329"/>
      <c r="L32" s="330"/>
      <c r="M32" s="328" t="str">
        <f>IFERROR(VLOOKUP(A32,入力2!$AT$107:$BC$146,8,0),"")</f>
        <v/>
      </c>
      <c r="N32" s="329"/>
      <c r="O32" s="329"/>
      <c r="P32" s="329"/>
      <c r="Q32" s="329"/>
      <c r="R32" s="330"/>
      <c r="S32" s="124" t="str">
        <f>IFERROR(IF(RIGHT(VLOOKUP(A32,入力2!$AT$107:$BC$146,5,0))="段",LEFT(VLOOKUP(A32,入力2!$AT$107:$BC$146,5,0)),""),"")</f>
        <v/>
      </c>
      <c r="T32" s="124" t="str">
        <f>IFERROR(IF(RIGHT(VLOOKUP(A32,入力2!$AT$107:$BC$146,5,0))="級",LEFT(VLOOKUP(A32,入力2!$AT$107:$BC$146,5,0)),""),"")</f>
        <v/>
      </c>
      <c r="U32" s="124" t="str">
        <f>IFERROR(LEFT(VLOOKUP(A32,入力2!$AT$107:$BC$146,6,0),1),"")</f>
        <v/>
      </c>
      <c r="V32" s="129" t="str">
        <f>IFERROR(VLOOKUP(A32,入力2!$AT$107:$BC$146,9,0),"")</f>
        <v/>
      </c>
      <c r="W32" s="328" t="str">
        <f>IFERROR(VLOOKUP(A32,入力2!$AT$107:$BC$146,10,0),"")</f>
        <v/>
      </c>
      <c r="X32" s="329"/>
      <c r="Y32" s="329"/>
      <c r="Z32" s="331"/>
      <c r="AB32">
        <f>(AB31-1)*5+1</f>
        <v>6</v>
      </c>
      <c r="AE32" s="128">
        <v>1</v>
      </c>
      <c r="AF32" s="328" t="s">
        <v>1385</v>
      </c>
      <c r="AG32" s="329"/>
      <c r="AH32" s="329" t="e">
        <f>VLOOKUP(AB32,入力2!$AT$95:$BC$134,4)</f>
        <v>#N/A</v>
      </c>
      <c r="AI32" s="329"/>
      <c r="AJ32" s="329"/>
      <c r="AK32" s="329"/>
      <c r="AL32" s="329"/>
      <c r="AM32" s="330"/>
      <c r="AN32" s="328" t="e">
        <f>VLOOKUP(AB32,入力2!$AT$95:$BC$134,8)</f>
        <v>#N/A</v>
      </c>
      <c r="AO32" s="329"/>
      <c r="AP32" s="329"/>
      <c r="AQ32" s="329"/>
      <c r="AR32" s="329"/>
      <c r="AS32" s="330"/>
      <c r="AT32" s="124" t="e">
        <f>IF(RIGHT(VLOOKUP(AB32,入力2!$AT$95:$BC$134,5))="段",LEFT(VLOOKUP(AB32,入力2!$AT$95:$BC$134,5)),"")</f>
        <v>#N/A</v>
      </c>
      <c r="AU32" s="124" t="e">
        <f>IF(RIGHT(VLOOKUP(AB32,入力2!$AT$95:$BC$134,5))="級",LEFT(VLOOKUP(AB32,入力2!$AT$95:$BC$134,5)),"")</f>
        <v>#N/A</v>
      </c>
      <c r="AV32" s="124" t="e">
        <f>LEFT(VLOOKUP(AB32,入力2!$AT$95:$BC$134,6),1)</f>
        <v>#N/A</v>
      </c>
      <c r="AW32" s="129" t="e">
        <f>VLOOKUP(AB32,入力2!$AT$95:$BC$134,9)</f>
        <v>#N/A</v>
      </c>
      <c r="AX32" s="328" t="e">
        <f>VLOOKUP(AB32,入力2!$AT$95:$BC$134,10)</f>
        <v>#N/A</v>
      </c>
      <c r="AY32" s="329"/>
      <c r="AZ32" s="329"/>
      <c r="BA32" s="331"/>
    </row>
    <row r="33" spans="1:53">
      <c r="A33">
        <f>A32+1</f>
        <v>2</v>
      </c>
      <c r="D33" s="130">
        <v>2</v>
      </c>
      <c r="E33" s="405" t="s">
        <v>1386</v>
      </c>
      <c r="F33" s="406"/>
      <c r="G33" s="406" t="str">
        <f>IFERROR(VLOOKUP(A33,入力2!$AT$107:$BC$146,4,0),"")</f>
        <v/>
      </c>
      <c r="H33" s="406"/>
      <c r="I33" s="406"/>
      <c r="J33" s="406"/>
      <c r="K33" s="406"/>
      <c r="L33" s="407"/>
      <c r="M33" s="405" t="str">
        <f>IFERROR(VLOOKUP(A33,入力2!$AT$107:$BC$146,8,0),"")</f>
        <v/>
      </c>
      <c r="N33" s="406"/>
      <c r="O33" s="406"/>
      <c r="P33" s="406"/>
      <c r="Q33" s="406"/>
      <c r="R33" s="407"/>
      <c r="S33" s="131" t="str">
        <f>IFERROR(IF(RIGHT(VLOOKUP(A33,入力2!$AT$107:$BC$146,5,0))="段",LEFT(VLOOKUP(A33,入力2!$AT$107:$BC$146,5,0)),""),"")</f>
        <v/>
      </c>
      <c r="T33" s="131" t="str">
        <f>IFERROR(IF(RIGHT(VLOOKUP(A33,入力2!$AT$107:$BC$146,5,0))="級",LEFT(VLOOKUP(A33,入力2!$AT$107:$BC$146,5,0)),""),"")</f>
        <v/>
      </c>
      <c r="U33" s="131" t="str">
        <f>IFERROR(LEFT(VLOOKUP(A33,入力2!$AT$107:$BC$146,6,0),1),"")</f>
        <v/>
      </c>
      <c r="V33" s="132" t="str">
        <f>IFERROR(VLOOKUP(A33,入力2!$AT$107:$BC$146,9,0),"")</f>
        <v/>
      </c>
      <c r="W33" s="405" t="str">
        <f>IFERROR(VLOOKUP(A33,入力2!$AT$107:$BC$146,10,0),"")</f>
        <v/>
      </c>
      <c r="X33" s="406"/>
      <c r="Y33" s="406"/>
      <c r="Z33" s="408"/>
      <c r="AB33">
        <f>AB32+1</f>
        <v>7</v>
      </c>
      <c r="AE33" s="130">
        <v>2</v>
      </c>
      <c r="AF33" s="405" t="s">
        <v>1386</v>
      </c>
      <c r="AG33" s="406"/>
      <c r="AH33" s="406" t="e">
        <f>VLOOKUP(AB33,入力2!$AT$95:$BC$134,4)</f>
        <v>#N/A</v>
      </c>
      <c r="AI33" s="406"/>
      <c r="AJ33" s="406"/>
      <c r="AK33" s="406"/>
      <c r="AL33" s="406"/>
      <c r="AM33" s="407"/>
      <c r="AN33" s="405" t="e">
        <f>VLOOKUP(AB33,入力2!$AT$95:$BC$134,8)</f>
        <v>#N/A</v>
      </c>
      <c r="AO33" s="406"/>
      <c r="AP33" s="406"/>
      <c r="AQ33" s="406"/>
      <c r="AR33" s="406"/>
      <c r="AS33" s="407"/>
      <c r="AT33" s="131" t="e">
        <f>IF(RIGHT(VLOOKUP(AB33,入力2!$AT$95:$BC$134,5))="段",LEFT(VLOOKUP(AB33,入力2!$AT$95:$BC$134,5)),"")</f>
        <v>#N/A</v>
      </c>
      <c r="AU33" s="131" t="e">
        <f>IF(RIGHT(VLOOKUP(AB33,入力2!$AT$95:$BC$134,5))="級",LEFT(VLOOKUP(AB33,入力2!$AT$95:$BC$134,5)),"")</f>
        <v>#N/A</v>
      </c>
      <c r="AV33" s="131" t="e">
        <f>LEFT(VLOOKUP(AB33,入力2!$AT$95:$BC$134,6),1)</f>
        <v>#N/A</v>
      </c>
      <c r="AW33" s="132" t="e">
        <f>VLOOKUP(AB33,入力2!$AT$95:$BC$134,9)</f>
        <v>#N/A</v>
      </c>
      <c r="AX33" s="405" t="e">
        <f>VLOOKUP(AB33,入力2!$AT$95:$BC$134,10)</f>
        <v>#N/A</v>
      </c>
      <c r="AY33" s="406"/>
      <c r="AZ33" s="406"/>
      <c r="BA33" s="408"/>
    </row>
    <row r="34" spans="1:53">
      <c r="A34">
        <f t="shared" ref="A34:A35" si="4">A33+1</f>
        <v>3</v>
      </c>
      <c r="D34" s="121">
        <v>3</v>
      </c>
      <c r="E34" s="401" t="s">
        <v>1385</v>
      </c>
      <c r="F34" s="402"/>
      <c r="G34" s="402" t="str">
        <f>IFERROR(VLOOKUP(A34,入力2!$AT$107:$BC$146,4,0),"")</f>
        <v/>
      </c>
      <c r="H34" s="402"/>
      <c r="I34" s="402"/>
      <c r="J34" s="402"/>
      <c r="K34" s="402"/>
      <c r="L34" s="403"/>
      <c r="M34" s="401" t="str">
        <f>IFERROR(VLOOKUP(A34,入力2!$AT$107:$BC$146,8,0),"")</f>
        <v/>
      </c>
      <c r="N34" s="402"/>
      <c r="O34" s="402"/>
      <c r="P34" s="402"/>
      <c r="Q34" s="402"/>
      <c r="R34" s="403"/>
      <c r="S34" s="112" t="str">
        <f>IFERROR(IF(RIGHT(VLOOKUP(A34,入力2!$AT$107:$BC$146,5,0))="段",LEFT(VLOOKUP(A34,入力2!$AT$107:$BC$146,5,0)),""),"")</f>
        <v/>
      </c>
      <c r="T34" s="112" t="str">
        <f>IFERROR(IF(RIGHT(VLOOKUP(A34,入力2!$AT$107:$BC$146,5,0))="級",LEFT(VLOOKUP(A34,入力2!$AT$107:$BC$146,5,0)),""),"")</f>
        <v/>
      </c>
      <c r="U34" s="112" t="str">
        <f>IFERROR(LEFT(VLOOKUP(A34,入力2!$AT$107:$BC$146,6,0),1),"")</f>
        <v/>
      </c>
      <c r="V34" s="113" t="str">
        <f>IFERROR(VLOOKUP(A34,入力2!$AT$107:$BC$146,9,0),"")</f>
        <v/>
      </c>
      <c r="W34" s="401" t="str">
        <f>IFERROR(VLOOKUP(A34,入力2!$AT$107:$BC$146,10,0),"")</f>
        <v/>
      </c>
      <c r="X34" s="402"/>
      <c r="Y34" s="402"/>
      <c r="Z34" s="404"/>
      <c r="AB34">
        <f t="shared" ref="AB34:AB35" si="5">AB33+1</f>
        <v>8</v>
      </c>
      <c r="AE34" s="121">
        <v>3</v>
      </c>
      <c r="AF34" s="401" t="s">
        <v>1385</v>
      </c>
      <c r="AG34" s="402"/>
      <c r="AH34" s="402" t="str">
        <f>VLOOKUP(AB34,入力2!$AT$95:$BC$134,4)</f>
        <v/>
      </c>
      <c r="AI34" s="402"/>
      <c r="AJ34" s="402"/>
      <c r="AK34" s="402"/>
      <c r="AL34" s="402"/>
      <c r="AM34" s="403"/>
      <c r="AN34" s="401" t="str">
        <f>VLOOKUP(AB34,入力2!$AT$95:$BC$134,8)</f>
        <v/>
      </c>
      <c r="AO34" s="402"/>
      <c r="AP34" s="402"/>
      <c r="AQ34" s="402"/>
      <c r="AR34" s="402"/>
      <c r="AS34" s="403"/>
      <c r="AT34" s="112" t="str">
        <f>IF(RIGHT(VLOOKUP(AB34,入力2!$AT$95:$BC$134,5))="段",LEFT(VLOOKUP(AB34,入力2!$AT$95:$BC$134,5)),"")</f>
        <v/>
      </c>
      <c r="AU34" s="112" t="str">
        <f>IF(RIGHT(VLOOKUP(AB34,入力2!$AT$95:$BC$134,5))="級",LEFT(VLOOKUP(AB34,入力2!$AT$95:$BC$134,5)),"")</f>
        <v/>
      </c>
      <c r="AV34" s="112" t="str">
        <f>LEFT(VLOOKUP(AB34,入力2!$AT$95:$BC$134,6),1)</f>
        <v/>
      </c>
      <c r="AW34" s="113" t="str">
        <f>VLOOKUP(AB34,入力2!$AT$95:$BC$134,9)</f>
        <v/>
      </c>
      <c r="AX34" s="401" t="str">
        <f>VLOOKUP(AB34,入力2!$AT$95:$BC$134,10)</f>
        <v/>
      </c>
      <c r="AY34" s="402"/>
      <c r="AZ34" s="402"/>
      <c r="BA34" s="404"/>
    </row>
    <row r="35" spans="1:53" ht="19.5" thickBot="1">
      <c r="A35">
        <f t="shared" si="4"/>
        <v>4</v>
      </c>
      <c r="D35" s="123">
        <v>4</v>
      </c>
      <c r="E35" s="312" t="s">
        <v>1386</v>
      </c>
      <c r="F35" s="313"/>
      <c r="G35" s="313" t="str">
        <f>IFERROR(VLOOKUP(A35,入力2!$AT$107:$BC$146,4,0),"")</f>
        <v/>
      </c>
      <c r="H35" s="313"/>
      <c r="I35" s="313"/>
      <c r="J35" s="313"/>
      <c r="K35" s="313"/>
      <c r="L35" s="314"/>
      <c r="M35" s="312" t="str">
        <f>IFERROR(VLOOKUP(A35,入力2!$AT$107:$BC$146,8,0),"")</f>
        <v/>
      </c>
      <c r="N35" s="313"/>
      <c r="O35" s="313"/>
      <c r="P35" s="313"/>
      <c r="Q35" s="313"/>
      <c r="R35" s="314"/>
      <c r="S35" s="116" t="str">
        <f>IFERROR(IF(RIGHT(VLOOKUP(A35,入力2!$AT$107:$BC$146,5,0))="段",LEFT(VLOOKUP(A35,入力2!$AT$107:$BC$146,5,0)),""),"")</f>
        <v/>
      </c>
      <c r="T35" s="116" t="str">
        <f>IFERROR(IF(RIGHT(VLOOKUP(A35,入力2!$AT$107:$BC$146,5,0))="級",LEFT(VLOOKUP(A35,入力2!$AT$107:$BC$146,5,0)),""),"")</f>
        <v/>
      </c>
      <c r="U35" s="116" t="str">
        <f>IFERROR(LEFT(VLOOKUP(A35,入力2!$AT$107:$BC$146,6,0),1),"")</f>
        <v/>
      </c>
      <c r="V35" s="117" t="str">
        <f>IFERROR(VLOOKUP(A35,入力2!$AT$107:$BC$146,9,0),"")</f>
        <v/>
      </c>
      <c r="W35" s="312" t="str">
        <f>IFERROR(VLOOKUP(A35,入力2!$AT$107:$BC$146,10,0),"")</f>
        <v/>
      </c>
      <c r="X35" s="313"/>
      <c r="Y35" s="313"/>
      <c r="Z35" s="315"/>
      <c r="AB35">
        <f t="shared" si="5"/>
        <v>9</v>
      </c>
      <c r="AE35" s="123">
        <v>4</v>
      </c>
      <c r="AF35" s="312" t="s">
        <v>1386</v>
      </c>
      <c r="AG35" s="313"/>
      <c r="AH35" s="313" t="str">
        <f>VLOOKUP(AB35,入力2!$AT$95:$BC$134,4)</f>
        <v/>
      </c>
      <c r="AI35" s="313"/>
      <c r="AJ35" s="313"/>
      <c r="AK35" s="313"/>
      <c r="AL35" s="313"/>
      <c r="AM35" s="314"/>
      <c r="AN35" s="312" t="str">
        <f>VLOOKUP(AB35,入力2!$AT$95:$BC$134,8)</f>
        <v/>
      </c>
      <c r="AO35" s="313"/>
      <c r="AP35" s="313"/>
      <c r="AQ35" s="313"/>
      <c r="AR35" s="313"/>
      <c r="AS35" s="314"/>
      <c r="AT35" s="116" t="str">
        <f>IF(RIGHT(VLOOKUP(AB35,入力2!$AT$95:$BC$134,5))="段",LEFT(VLOOKUP(AB35,入力2!$AT$95:$BC$134,5)),"")</f>
        <v/>
      </c>
      <c r="AU35" s="116" t="str">
        <f>IF(RIGHT(VLOOKUP(AB35,入力2!$AT$95:$BC$134,5))="級",LEFT(VLOOKUP(AB35,入力2!$AT$95:$BC$134,5)),"")</f>
        <v/>
      </c>
      <c r="AV35" s="116" t="str">
        <f>LEFT(VLOOKUP(AB35,入力2!$AT$95:$BC$134,6),1)</f>
        <v/>
      </c>
      <c r="AW35" s="117" t="str">
        <f>VLOOKUP(AB35,入力2!$AT$95:$BC$134,9)</f>
        <v/>
      </c>
      <c r="AX35" s="312" t="str">
        <f>VLOOKUP(AB35,入力2!$AT$95:$BC$134,10)</f>
        <v/>
      </c>
      <c r="AY35" s="313"/>
      <c r="AZ35" s="313"/>
      <c r="BA35" s="315"/>
    </row>
  </sheetData>
  <mergeCells count="158">
    <mergeCell ref="AF35:AG35"/>
    <mergeCell ref="AH35:AM35"/>
    <mergeCell ref="AN35:AS35"/>
    <mergeCell ref="AX35:BA35"/>
    <mergeCell ref="AF33:AG33"/>
    <mergeCell ref="AH33:AM33"/>
    <mergeCell ref="AN33:AS33"/>
    <mergeCell ref="AX33:BA33"/>
    <mergeCell ref="AF34:AG34"/>
    <mergeCell ref="AH34:AM34"/>
    <mergeCell ref="AN34:AS34"/>
    <mergeCell ref="AX34:BA34"/>
    <mergeCell ref="AE30:AG30"/>
    <mergeCell ref="AQ30:BA30"/>
    <mergeCell ref="AF31:AM31"/>
    <mergeCell ref="AN31:AS31"/>
    <mergeCell ref="AX31:BA31"/>
    <mergeCell ref="AF32:AG32"/>
    <mergeCell ref="AH32:AM32"/>
    <mergeCell ref="AN32:AS32"/>
    <mergeCell ref="AX32:BA32"/>
    <mergeCell ref="AF28:AM28"/>
    <mergeCell ref="AN28:AS28"/>
    <mergeCell ref="AX28:BA28"/>
    <mergeCell ref="AF29:AM29"/>
    <mergeCell ref="AN29:AS29"/>
    <mergeCell ref="AX29:BA29"/>
    <mergeCell ref="AF26:AM26"/>
    <mergeCell ref="AN26:AS26"/>
    <mergeCell ref="AX26:BA26"/>
    <mergeCell ref="AF27:AM27"/>
    <mergeCell ref="AN27:AS27"/>
    <mergeCell ref="AX27:BA27"/>
    <mergeCell ref="AE23:AG23"/>
    <mergeCell ref="AQ23:BA23"/>
    <mergeCell ref="AF24:AM24"/>
    <mergeCell ref="AN24:AS24"/>
    <mergeCell ref="AX24:BA24"/>
    <mergeCell ref="AF25:AM25"/>
    <mergeCell ref="AN25:AS25"/>
    <mergeCell ref="AX25:BA25"/>
    <mergeCell ref="AF21:AM21"/>
    <mergeCell ref="AN21:AS21"/>
    <mergeCell ref="AX21:BA21"/>
    <mergeCell ref="AF22:AM22"/>
    <mergeCell ref="AN22:AS22"/>
    <mergeCell ref="AX22:BA22"/>
    <mergeCell ref="AF19:AM19"/>
    <mergeCell ref="AN19:AS19"/>
    <mergeCell ref="AX19:BA19"/>
    <mergeCell ref="AF20:AM20"/>
    <mergeCell ref="AN20:AS20"/>
    <mergeCell ref="AX20:BA20"/>
    <mergeCell ref="AF17:AM17"/>
    <mergeCell ref="AN17:AS17"/>
    <mergeCell ref="AX17:BA17"/>
    <mergeCell ref="AF18:AM18"/>
    <mergeCell ref="AN18:AS18"/>
    <mergeCell ref="AX18:BA18"/>
    <mergeCell ref="AE16:AG16"/>
    <mergeCell ref="AQ16:BA16"/>
    <mergeCell ref="E34:F34"/>
    <mergeCell ref="G34:L34"/>
    <mergeCell ref="E35:F35"/>
    <mergeCell ref="G35:L35"/>
    <mergeCell ref="M33:R33"/>
    <mergeCell ref="W33:Z33"/>
    <mergeCell ref="E32:F32"/>
    <mergeCell ref="G32:L32"/>
    <mergeCell ref="E33:F33"/>
    <mergeCell ref="G33:L33"/>
    <mergeCell ref="D30:F30"/>
    <mergeCell ref="P30:Z30"/>
    <mergeCell ref="E31:L31"/>
    <mergeCell ref="M31:R31"/>
    <mergeCell ref="W31:Z31"/>
    <mergeCell ref="M32:R32"/>
    <mergeCell ref="W32:Z32"/>
    <mergeCell ref="W24:Z24"/>
    <mergeCell ref="W25:Z25"/>
    <mergeCell ref="W26:Z26"/>
    <mergeCell ref="W27:Z27"/>
    <mergeCell ref="W28:Z28"/>
    <mergeCell ref="E29:L29"/>
    <mergeCell ref="M29:R29"/>
    <mergeCell ref="W29:Z29"/>
    <mergeCell ref="W19:Z19"/>
    <mergeCell ref="W20:Z20"/>
    <mergeCell ref="W21:Z21"/>
    <mergeCell ref="W22:Z22"/>
    <mergeCell ref="P23:Z23"/>
    <mergeCell ref="E21:L21"/>
    <mergeCell ref="M21:R21"/>
    <mergeCell ref="M20:R20"/>
    <mergeCell ref="E20:L20"/>
    <mergeCell ref="F8:M8"/>
    <mergeCell ref="Q3:R3"/>
    <mergeCell ref="D5:I5"/>
    <mergeCell ref="J5:L5"/>
    <mergeCell ref="D13:E13"/>
    <mergeCell ref="F13:I13"/>
    <mergeCell ref="J13:M13"/>
    <mergeCell ref="N13:O13"/>
    <mergeCell ref="P13:T13"/>
    <mergeCell ref="D7:E7"/>
    <mergeCell ref="F7:L7"/>
    <mergeCell ref="N7:O7"/>
    <mergeCell ref="P7:U7"/>
    <mergeCell ref="D12:E12"/>
    <mergeCell ref="D9:E11"/>
    <mergeCell ref="M5:P5"/>
    <mergeCell ref="Q5:S5"/>
    <mergeCell ref="U13:Z13"/>
    <mergeCell ref="G9:M9"/>
    <mergeCell ref="N9:O11"/>
    <mergeCell ref="P9:Z11"/>
    <mergeCell ref="F10:M11"/>
    <mergeCell ref="F12:I12"/>
    <mergeCell ref="J12:M12"/>
    <mergeCell ref="P12:T12"/>
    <mergeCell ref="U12:Z12"/>
    <mergeCell ref="N12:O12"/>
    <mergeCell ref="D16:F16"/>
    <mergeCell ref="P16:Z16"/>
    <mergeCell ref="E17:L17"/>
    <mergeCell ref="M17:R17"/>
    <mergeCell ref="E18:L18"/>
    <mergeCell ref="M18:R18"/>
    <mergeCell ref="W18:Z18"/>
    <mergeCell ref="W17:Z17"/>
    <mergeCell ref="D14:E14"/>
    <mergeCell ref="F14:M14"/>
    <mergeCell ref="N14:O14"/>
    <mergeCell ref="P14:Z14"/>
    <mergeCell ref="V3:Z3"/>
    <mergeCell ref="V7:Z7"/>
    <mergeCell ref="D8:E8"/>
    <mergeCell ref="N8:O8"/>
    <mergeCell ref="V8:Z8"/>
    <mergeCell ref="M34:R34"/>
    <mergeCell ref="M35:R35"/>
    <mergeCell ref="W34:Z34"/>
    <mergeCell ref="W35:Z35"/>
    <mergeCell ref="E27:L27"/>
    <mergeCell ref="M27:R27"/>
    <mergeCell ref="E28:L28"/>
    <mergeCell ref="M28:R28"/>
    <mergeCell ref="E24:L24"/>
    <mergeCell ref="M24:R24"/>
    <mergeCell ref="E25:L25"/>
    <mergeCell ref="M25:R25"/>
    <mergeCell ref="E26:L26"/>
    <mergeCell ref="M26:R26"/>
    <mergeCell ref="E22:L22"/>
    <mergeCell ref="M22:R22"/>
    <mergeCell ref="D23:F23"/>
    <mergeCell ref="E19:L19"/>
    <mergeCell ref="M19:R19"/>
  </mergeCells>
  <phoneticPr fontId="3"/>
  <pageMargins left="0.25" right="0.25" top="0.75" bottom="0.75" header="0.3" footer="0.3"/>
  <pageSetup paperSize="9" orientation="portrait" r:id="rId1"/>
  <colBreaks count="1" manualBreakCount="1">
    <brk id="29"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14A1-A90D-4C0A-912B-7BB32A77C367}">
  <sheetPr>
    <pageSetUpPr fitToPage="1"/>
  </sheetPr>
  <dimension ref="A1:BA40"/>
  <sheetViews>
    <sheetView view="pageBreakPreview" zoomScale="70" zoomScaleNormal="100" zoomScaleSheetLayoutView="70" workbookViewId="0">
      <selection activeCell="AH16" sqref="AH16"/>
    </sheetView>
  </sheetViews>
  <sheetFormatPr defaultRowHeight="18.75"/>
  <cols>
    <col min="3" max="3" width="2.625" customWidth="1"/>
    <col min="4" max="5" width="4.75" customWidth="1"/>
    <col min="6" max="13" width="3.375" customWidth="1"/>
    <col min="14" max="15" width="4.125" customWidth="1"/>
    <col min="16" max="26" width="3.375" customWidth="1"/>
    <col min="27" max="27" width="4" customWidth="1"/>
    <col min="30" max="30" width="2.625" customWidth="1"/>
    <col min="31" max="32" width="4.75" customWidth="1"/>
    <col min="33" max="40" width="3.375" customWidth="1"/>
    <col min="41" max="42" width="4.125" customWidth="1"/>
    <col min="43" max="53" width="3.375" customWidth="1"/>
    <col min="54" max="54" width="4" customWidth="1"/>
  </cols>
  <sheetData>
    <row r="1" spans="1:53">
      <c r="D1" s="409" t="s">
        <v>1546</v>
      </c>
      <c r="E1" s="409"/>
      <c r="F1" s="409"/>
      <c r="G1" s="409"/>
      <c r="H1" s="409"/>
      <c r="I1" s="409"/>
      <c r="J1" s="409"/>
      <c r="K1" s="409"/>
      <c r="L1" s="409"/>
      <c r="M1" s="409"/>
      <c r="N1" s="409"/>
      <c r="O1" s="409"/>
      <c r="P1" s="409"/>
      <c r="Q1" s="409"/>
      <c r="R1" s="409"/>
      <c r="S1" s="409"/>
      <c r="T1" s="409"/>
      <c r="U1" s="409"/>
      <c r="V1" s="409"/>
      <c r="W1" s="409"/>
      <c r="X1" s="409"/>
      <c r="Y1" s="409"/>
      <c r="Z1" s="409"/>
    </row>
    <row r="2" spans="1:53">
      <c r="D2" s="409" t="s">
        <v>1545</v>
      </c>
      <c r="E2" s="409"/>
      <c r="F2" s="409"/>
      <c r="G2" s="409"/>
      <c r="H2" s="409"/>
      <c r="I2" s="409"/>
      <c r="J2" s="409"/>
      <c r="K2" s="409"/>
      <c r="L2" s="409"/>
      <c r="M2" s="409"/>
      <c r="N2" s="409"/>
      <c r="O2" s="409"/>
      <c r="P2" s="409"/>
      <c r="Q2" s="409"/>
      <c r="R2" s="409"/>
      <c r="S2" s="409"/>
      <c r="T2" s="409"/>
      <c r="U2" s="409"/>
      <c r="V2" s="409"/>
      <c r="W2" s="409"/>
      <c r="X2" s="409"/>
      <c r="Y2" s="409"/>
      <c r="Z2" s="409"/>
    </row>
    <row r="3" spans="1:53">
      <c r="E3" s="7"/>
      <c r="F3" s="6"/>
      <c r="G3" s="6"/>
      <c r="H3" s="6"/>
      <c r="I3" s="6"/>
      <c r="J3" s="6"/>
      <c r="K3" s="6"/>
      <c r="L3" s="6"/>
      <c r="M3" s="6"/>
      <c r="N3" s="6"/>
      <c r="O3" s="6"/>
      <c r="P3" s="6"/>
      <c r="Q3" s="366"/>
      <c r="R3" s="366"/>
      <c r="S3" s="6"/>
      <c r="T3" s="6"/>
      <c r="U3" s="6"/>
      <c r="V3" s="367">
        <f>入力4!D2</f>
        <v>45018</v>
      </c>
      <c r="W3" s="367"/>
      <c r="X3" s="367"/>
      <c r="Y3" s="367"/>
      <c r="Z3" s="367"/>
      <c r="AF3" s="7"/>
      <c r="AG3" s="6"/>
      <c r="AH3" s="6"/>
      <c r="AI3" s="6"/>
      <c r="AJ3" s="6"/>
      <c r="AK3" s="6"/>
      <c r="AL3" s="6"/>
      <c r="AM3" s="6"/>
      <c r="AN3" s="6"/>
      <c r="AO3" s="6"/>
      <c r="AP3" s="6"/>
      <c r="AQ3" s="6"/>
      <c r="AR3" s="6"/>
      <c r="AS3" s="6"/>
      <c r="AT3" s="6"/>
      <c r="AU3" s="6"/>
      <c r="AV3" s="6"/>
      <c r="AW3" s="145"/>
      <c r="AX3" s="145"/>
      <c r="AY3" s="145"/>
      <c r="AZ3" s="145"/>
      <c r="BA3" s="145"/>
    </row>
    <row r="4" spans="1:53">
      <c r="D4" s="7" t="s">
        <v>1354</v>
      </c>
      <c r="E4" s="7"/>
      <c r="F4" s="6"/>
      <c r="G4" s="6"/>
      <c r="H4" s="6"/>
      <c r="I4" s="6"/>
      <c r="J4" s="6"/>
      <c r="K4" s="6"/>
      <c r="L4" s="6"/>
      <c r="M4" s="6"/>
      <c r="N4" s="6"/>
      <c r="O4" s="6"/>
      <c r="P4" s="6"/>
      <c r="Q4" s="6"/>
      <c r="R4" s="6"/>
      <c r="S4" s="6"/>
      <c r="T4" s="6"/>
      <c r="U4" s="6"/>
      <c r="V4" s="6"/>
      <c r="W4" s="6"/>
      <c r="X4" s="6"/>
      <c r="AE4" s="7"/>
      <c r="AF4" s="7"/>
      <c r="AG4" s="6"/>
      <c r="AH4" s="6"/>
      <c r="AI4" s="6"/>
      <c r="AJ4" s="6"/>
      <c r="AK4" s="6"/>
      <c r="AL4" s="6"/>
      <c r="AM4" s="6"/>
      <c r="AN4" s="6"/>
      <c r="AO4" s="6"/>
      <c r="AP4" s="6"/>
      <c r="AQ4" s="6"/>
      <c r="AR4" s="6"/>
      <c r="AS4" s="6"/>
      <c r="AT4" s="6"/>
      <c r="AU4" s="6"/>
      <c r="AV4" s="6"/>
      <c r="AW4" s="6"/>
      <c r="AX4" s="6"/>
      <c r="AY4" s="6"/>
    </row>
    <row r="5" spans="1:53" s="127" customFormat="1" ht="26.25" customHeight="1">
      <c r="D5" s="368" t="str">
        <f>入力1!C12</f>
        <v>国華高等学校</v>
      </c>
      <c r="E5" s="368"/>
      <c r="F5" s="368"/>
      <c r="G5" s="368"/>
      <c r="H5" s="368"/>
      <c r="I5" s="368"/>
      <c r="J5" s="332" t="s">
        <v>1355</v>
      </c>
      <c r="K5" s="332"/>
      <c r="L5" s="332"/>
      <c r="M5" s="369">
        <f>入力1!C21</f>
        <v>0</v>
      </c>
      <c r="N5" s="369"/>
      <c r="O5" s="369"/>
      <c r="P5" s="369"/>
      <c r="Q5" s="369">
        <f>入力1!D21</f>
        <v>0</v>
      </c>
      <c r="R5" s="369"/>
      <c r="S5" s="369"/>
      <c r="T5" s="125" t="s">
        <v>1356</v>
      </c>
      <c r="U5" s="126"/>
      <c r="V5" s="126"/>
      <c r="W5" s="126"/>
      <c r="X5" s="126"/>
      <c r="AE5" s="146"/>
      <c r="AF5" s="146"/>
      <c r="AG5" s="146"/>
      <c r="AH5" s="146"/>
      <c r="AI5" s="146"/>
      <c r="AJ5" s="146"/>
      <c r="AK5" s="126"/>
      <c r="AL5" s="126"/>
      <c r="AM5" s="126"/>
      <c r="AN5" s="126"/>
      <c r="AO5" s="126"/>
      <c r="AP5" s="126"/>
      <c r="AQ5" s="126"/>
      <c r="AR5" s="126"/>
      <c r="AS5" s="126"/>
      <c r="AT5" s="126"/>
      <c r="AU5" s="126"/>
      <c r="AV5" s="126"/>
      <c r="AW5" s="126"/>
      <c r="AX5" s="126"/>
      <c r="AY5" s="126"/>
    </row>
    <row r="6" spans="1:53" ht="19.5" thickBot="1"/>
    <row r="7" spans="1:53">
      <c r="D7" s="370" t="s">
        <v>1357</v>
      </c>
      <c r="E7" s="371"/>
      <c r="F7" s="372">
        <f>入力1!C11</f>
        <v>0</v>
      </c>
      <c r="G7" s="373"/>
      <c r="H7" s="373"/>
      <c r="I7" s="373"/>
      <c r="J7" s="373"/>
      <c r="K7" s="373"/>
      <c r="L7" s="373"/>
      <c r="M7" s="1" t="s">
        <v>11</v>
      </c>
      <c r="N7" s="374" t="s">
        <v>1357</v>
      </c>
      <c r="O7" s="375"/>
      <c r="P7" s="376">
        <f>入力1!C14</f>
        <v>0</v>
      </c>
      <c r="Q7" s="377"/>
      <c r="R7" s="377"/>
      <c r="S7" s="377"/>
      <c r="T7" s="377"/>
      <c r="U7" s="378"/>
      <c r="V7" s="379"/>
      <c r="W7" s="379"/>
      <c r="X7" s="379"/>
      <c r="Y7" s="379"/>
      <c r="Z7" s="380"/>
      <c r="AE7" s="142"/>
      <c r="AF7" s="142"/>
      <c r="AG7" s="144"/>
      <c r="AH7" s="136"/>
      <c r="AI7" s="136"/>
      <c r="AJ7" s="136"/>
      <c r="AK7" s="136"/>
      <c r="AL7" s="136"/>
      <c r="AM7" s="136"/>
      <c r="AN7" s="134"/>
      <c r="AO7" s="138"/>
      <c r="AP7" s="138"/>
      <c r="AQ7" s="134"/>
      <c r="AR7" s="137"/>
      <c r="AS7" s="137"/>
      <c r="AT7" s="137"/>
      <c r="AU7" s="137"/>
      <c r="AV7" s="137"/>
      <c r="AW7" s="140"/>
      <c r="AX7" s="140"/>
      <c r="AY7" s="140"/>
      <c r="AZ7" s="140"/>
      <c r="BA7" s="140"/>
    </row>
    <row r="8" spans="1:53">
      <c r="D8" s="382" t="s">
        <v>12</v>
      </c>
      <c r="E8" s="383"/>
      <c r="F8" s="384" t="str">
        <f>入力1!C12</f>
        <v>国華高等学校</v>
      </c>
      <c r="G8" s="385"/>
      <c r="H8" s="385"/>
      <c r="I8" s="385"/>
      <c r="J8" s="385"/>
      <c r="K8" s="385"/>
      <c r="L8" s="385"/>
      <c r="M8" s="386"/>
      <c r="N8" s="351" t="s">
        <v>1371</v>
      </c>
      <c r="O8" s="352"/>
      <c r="P8" s="3" t="str">
        <f>MID(入力1!$C$15,1,1)</f>
        <v/>
      </c>
      <c r="Q8" s="4" t="str">
        <f>MID(入力1!$C$15,2,1)</f>
        <v/>
      </c>
      <c r="R8" s="4" t="str">
        <f>MID(入力1!$C$15,3,1)</f>
        <v/>
      </c>
      <c r="S8" s="4" t="str">
        <f>MID(入力1!$C$15,4,1)</f>
        <v/>
      </c>
      <c r="T8" s="4" t="str">
        <f>MID(入力1!$C$15,5,1)</f>
        <v/>
      </c>
      <c r="U8" s="5" t="str">
        <f>MID(入力1!$C$15,6,1)</f>
        <v/>
      </c>
      <c r="V8" s="325"/>
      <c r="W8" s="325"/>
      <c r="X8" s="325"/>
      <c r="Y8" s="325"/>
      <c r="Z8" s="341"/>
      <c r="AE8" s="142"/>
      <c r="AF8" s="142"/>
      <c r="AG8" s="134"/>
      <c r="AH8" s="134"/>
      <c r="AI8" s="134"/>
      <c r="AJ8" s="134"/>
      <c r="AK8" s="134"/>
      <c r="AL8" s="134"/>
      <c r="AM8" s="134"/>
      <c r="AN8" s="134"/>
      <c r="AO8" s="142"/>
      <c r="AP8" s="138"/>
      <c r="AQ8" s="135"/>
      <c r="AR8" s="135"/>
      <c r="AS8" s="135"/>
      <c r="AT8" s="135"/>
      <c r="AU8" s="135"/>
      <c r="AV8" s="135"/>
      <c r="AW8" s="140"/>
      <c r="AX8" s="140"/>
      <c r="AY8" s="140"/>
      <c r="AZ8" s="140"/>
      <c r="BA8" s="140"/>
    </row>
    <row r="9" spans="1:53">
      <c r="D9" s="348" t="s">
        <v>1358</v>
      </c>
      <c r="E9" s="349"/>
      <c r="F9" s="2" t="s">
        <v>1359</v>
      </c>
      <c r="G9" s="353" t="str">
        <f>MID(入力1!C7,1,3)&amp;"-"&amp;MID(入力1!C7,4,4)</f>
        <v>-</v>
      </c>
      <c r="H9" s="353"/>
      <c r="I9" s="353"/>
      <c r="J9" s="353"/>
      <c r="K9" s="353"/>
      <c r="L9" s="353"/>
      <c r="M9" s="354"/>
      <c r="N9" s="355" t="s">
        <v>1360</v>
      </c>
      <c r="O9" s="356"/>
      <c r="P9" s="359">
        <f>入力1!C17</f>
        <v>0</v>
      </c>
      <c r="Q9" s="345"/>
      <c r="R9" s="345"/>
      <c r="S9" s="345"/>
      <c r="T9" s="345"/>
      <c r="U9" s="345"/>
      <c r="V9" s="345"/>
      <c r="W9" s="345"/>
      <c r="X9" s="345"/>
      <c r="Y9" s="345"/>
      <c r="Z9" s="347"/>
      <c r="AE9" s="142"/>
      <c r="AF9" s="142"/>
      <c r="AG9" s="134"/>
      <c r="AH9" s="143"/>
      <c r="AI9" s="143"/>
      <c r="AJ9" s="143"/>
      <c r="AK9" s="143"/>
      <c r="AL9" s="143"/>
      <c r="AM9" s="143"/>
      <c r="AN9" s="143"/>
      <c r="AO9" s="138"/>
      <c r="AP9" s="138"/>
      <c r="AQ9" s="139"/>
      <c r="AR9" s="140"/>
      <c r="AS9" s="140"/>
      <c r="AT9" s="140"/>
      <c r="AU9" s="140"/>
      <c r="AV9" s="140"/>
      <c r="AW9" s="140"/>
      <c r="AX9" s="140"/>
      <c r="AY9" s="140"/>
      <c r="AZ9" s="140"/>
      <c r="BA9" s="140"/>
    </row>
    <row r="10" spans="1:53" ht="18.75" customHeight="1">
      <c r="D10" s="348"/>
      <c r="E10" s="349"/>
      <c r="F10" s="363" t="str">
        <f>"東京都"&amp;入力1!C8</f>
        <v>東京都練馬区</v>
      </c>
      <c r="G10" s="364"/>
      <c r="H10" s="364"/>
      <c r="I10" s="364"/>
      <c r="J10" s="364"/>
      <c r="K10" s="364"/>
      <c r="L10" s="364"/>
      <c r="M10" s="365"/>
      <c r="N10" s="357"/>
      <c r="O10" s="358"/>
      <c r="P10" s="360"/>
      <c r="Q10" s="361"/>
      <c r="R10" s="361"/>
      <c r="S10" s="361"/>
      <c r="T10" s="361"/>
      <c r="U10" s="361"/>
      <c r="V10" s="361"/>
      <c r="W10" s="361"/>
      <c r="X10" s="361"/>
      <c r="Y10" s="361"/>
      <c r="Z10" s="362"/>
      <c r="AE10" s="142"/>
      <c r="AF10" s="142"/>
      <c r="AG10" s="143"/>
      <c r="AH10" s="143"/>
      <c r="AI10" s="143"/>
      <c r="AJ10" s="143"/>
      <c r="AK10" s="143"/>
      <c r="AL10" s="143"/>
      <c r="AM10" s="143"/>
      <c r="AN10" s="143"/>
      <c r="AO10" s="138"/>
      <c r="AP10" s="138"/>
      <c r="AQ10" s="140"/>
      <c r="AR10" s="140"/>
      <c r="AS10" s="140"/>
      <c r="AT10" s="140"/>
      <c r="AU10" s="140"/>
      <c r="AV10" s="140"/>
      <c r="AW10" s="140"/>
      <c r="AX10" s="140"/>
      <c r="AY10" s="140"/>
      <c r="AZ10" s="140"/>
      <c r="BA10" s="140"/>
    </row>
    <row r="11" spans="1:53" ht="7.5" customHeight="1">
      <c r="D11" s="348"/>
      <c r="E11" s="349"/>
      <c r="F11" s="397"/>
      <c r="G11" s="398"/>
      <c r="H11" s="398"/>
      <c r="I11" s="398"/>
      <c r="J11" s="398"/>
      <c r="K11" s="398"/>
      <c r="L11" s="398"/>
      <c r="M11" s="399"/>
      <c r="N11" s="392"/>
      <c r="O11" s="393"/>
      <c r="P11" s="394"/>
      <c r="Q11" s="395"/>
      <c r="R11" s="395"/>
      <c r="S11" s="395"/>
      <c r="T11" s="395"/>
      <c r="U11" s="395"/>
      <c r="V11" s="395"/>
      <c r="W11" s="395"/>
      <c r="X11" s="395"/>
      <c r="Y11" s="395"/>
      <c r="Z11" s="396"/>
      <c r="AE11" s="142"/>
      <c r="AF11" s="142"/>
      <c r="AG11" s="143"/>
      <c r="AH11" s="143"/>
      <c r="AI11" s="143"/>
      <c r="AJ11" s="143"/>
      <c r="AK11" s="143"/>
      <c r="AL11" s="143"/>
      <c r="AM11" s="143"/>
      <c r="AN11" s="143"/>
      <c r="AO11" s="138"/>
      <c r="AP11" s="138"/>
      <c r="AQ11" s="140"/>
      <c r="AR11" s="140"/>
      <c r="AS11" s="140"/>
      <c r="AT11" s="140"/>
      <c r="AU11" s="140"/>
      <c r="AV11" s="140"/>
      <c r="AW11" s="140"/>
      <c r="AX11" s="140"/>
      <c r="AY11" s="140"/>
      <c r="AZ11" s="140"/>
      <c r="BA11" s="140"/>
    </row>
    <row r="12" spans="1:53">
      <c r="D12" s="348" t="s">
        <v>1357</v>
      </c>
      <c r="E12" s="349"/>
      <c r="F12" s="387">
        <f>入力1!C23</f>
        <v>0</v>
      </c>
      <c r="G12" s="388"/>
      <c r="H12" s="388"/>
      <c r="I12" s="388"/>
      <c r="J12" s="388">
        <f>入力1!D23</f>
        <v>0</v>
      </c>
      <c r="K12" s="388"/>
      <c r="L12" s="388"/>
      <c r="M12" s="391"/>
      <c r="N12" s="349" t="s">
        <v>1357</v>
      </c>
      <c r="O12" s="349"/>
      <c r="P12" s="387">
        <f>入力1!C27</f>
        <v>0</v>
      </c>
      <c r="Q12" s="388"/>
      <c r="R12" s="388"/>
      <c r="S12" s="388"/>
      <c r="T12" s="388"/>
      <c r="U12" s="388">
        <f>入力1!D27</f>
        <v>0</v>
      </c>
      <c r="V12" s="388"/>
      <c r="W12" s="388"/>
      <c r="X12" s="388"/>
      <c r="Y12" s="388"/>
      <c r="Z12" s="389"/>
      <c r="AE12" s="142"/>
      <c r="AF12" s="142"/>
      <c r="AG12" s="141"/>
      <c r="AH12" s="141"/>
      <c r="AI12" s="141"/>
      <c r="AJ12" s="141"/>
      <c r="AK12" s="141"/>
      <c r="AL12" s="141"/>
      <c r="AM12" s="141"/>
      <c r="AN12" s="141"/>
      <c r="AO12" s="142"/>
      <c r="AP12" s="142"/>
      <c r="AQ12" s="141"/>
      <c r="AR12" s="141"/>
      <c r="AS12" s="141"/>
      <c r="AT12" s="141"/>
      <c r="AU12" s="141"/>
      <c r="AV12" s="141"/>
      <c r="AW12" s="141"/>
      <c r="AX12" s="141"/>
      <c r="AY12" s="141"/>
      <c r="AZ12" s="141"/>
      <c r="BA12" s="141"/>
    </row>
    <row r="13" spans="1:53">
      <c r="D13" s="342" t="s">
        <v>1361</v>
      </c>
      <c r="E13" s="343"/>
      <c r="F13" s="344">
        <f>入力1!C24</f>
        <v>0</v>
      </c>
      <c r="G13" s="345"/>
      <c r="H13" s="345"/>
      <c r="I13" s="345"/>
      <c r="J13" s="345">
        <f>入力1!D24</f>
        <v>0</v>
      </c>
      <c r="K13" s="345"/>
      <c r="L13" s="345"/>
      <c r="M13" s="346"/>
      <c r="N13" s="343" t="s">
        <v>1362</v>
      </c>
      <c r="O13" s="343"/>
      <c r="P13" s="344">
        <f>入力1!C28</f>
        <v>0</v>
      </c>
      <c r="Q13" s="345"/>
      <c r="R13" s="345"/>
      <c r="S13" s="345"/>
      <c r="T13" s="345"/>
      <c r="U13" s="345">
        <f>入力1!D28</f>
        <v>0</v>
      </c>
      <c r="V13" s="345"/>
      <c r="W13" s="345"/>
      <c r="X13" s="345"/>
      <c r="Y13" s="345"/>
      <c r="Z13" s="347"/>
      <c r="AE13" s="142"/>
      <c r="AF13" s="142"/>
      <c r="AG13" s="140"/>
      <c r="AH13" s="140"/>
      <c r="AI13" s="140"/>
      <c r="AJ13" s="140"/>
      <c r="AK13" s="140"/>
      <c r="AL13" s="140"/>
      <c r="AM13" s="140"/>
      <c r="AN13" s="140"/>
      <c r="AO13" s="142"/>
      <c r="AP13" s="142"/>
      <c r="AQ13" s="140"/>
      <c r="AR13" s="140"/>
      <c r="AS13" s="140"/>
      <c r="AT13" s="140"/>
      <c r="AU13" s="140"/>
      <c r="AV13" s="140"/>
      <c r="AW13" s="140"/>
      <c r="AX13" s="140"/>
      <c r="AY13" s="140"/>
      <c r="AZ13" s="140"/>
      <c r="BA13" s="140"/>
    </row>
    <row r="14" spans="1:53" ht="19.5" thickBot="1">
      <c r="D14" s="308" t="s">
        <v>13</v>
      </c>
      <c r="E14" s="309"/>
      <c r="F14" s="310">
        <f>入力1!C25</f>
        <v>0</v>
      </c>
      <c r="G14" s="311"/>
      <c r="H14" s="311"/>
      <c r="I14" s="311"/>
      <c r="J14" s="311"/>
      <c r="K14" s="311"/>
      <c r="L14" s="311"/>
      <c r="M14" s="311"/>
      <c r="N14" s="309" t="s">
        <v>13</v>
      </c>
      <c r="O14" s="309"/>
      <c r="P14" s="310">
        <f>入力1!C29</f>
        <v>0</v>
      </c>
      <c r="Q14" s="311"/>
      <c r="R14" s="311"/>
      <c r="S14" s="311"/>
      <c r="T14" s="311"/>
      <c r="U14" s="311"/>
      <c r="V14" s="311"/>
      <c r="W14" s="311"/>
      <c r="X14" s="311"/>
      <c r="Y14" s="311"/>
      <c r="Z14" s="381"/>
      <c r="AE14" s="138"/>
      <c r="AF14" s="138"/>
      <c r="AG14" s="139"/>
      <c r="AH14" s="140"/>
      <c r="AI14" s="140"/>
      <c r="AJ14" s="140"/>
      <c r="AK14" s="140"/>
      <c r="AL14" s="140"/>
      <c r="AM14" s="140"/>
      <c r="AN14" s="140"/>
      <c r="AO14" s="138"/>
      <c r="AP14" s="138"/>
      <c r="AQ14" s="139"/>
      <c r="AR14" s="140"/>
      <c r="AS14" s="140"/>
      <c r="AT14" s="140"/>
      <c r="AU14" s="140"/>
      <c r="AV14" s="140"/>
      <c r="AW14" s="140"/>
      <c r="AX14" s="140"/>
      <c r="AY14" s="140"/>
      <c r="AZ14" s="140"/>
      <c r="BA14" s="140"/>
    </row>
    <row r="16" spans="1:53" s="127" customFormat="1" ht="19.5" thickBot="1">
      <c r="A16" s="133">
        <v>1</v>
      </c>
      <c r="B16" s="133"/>
      <c r="D16" s="305" t="s">
        <v>1363</v>
      </c>
      <c r="E16" s="305"/>
      <c r="F16" s="305"/>
      <c r="G16" s="127">
        <f>A16</f>
        <v>1</v>
      </c>
      <c r="H16" s="126"/>
      <c r="I16" s="126"/>
      <c r="J16" s="126"/>
      <c r="K16" s="126"/>
      <c r="L16" s="126"/>
      <c r="M16" s="126"/>
      <c r="N16" s="126"/>
      <c r="O16" s="126"/>
      <c r="P16" s="306" t="s">
        <v>1364</v>
      </c>
      <c r="Q16" s="306"/>
      <c r="R16" s="306"/>
      <c r="S16" s="306"/>
      <c r="T16" s="306"/>
      <c r="U16" s="306"/>
      <c r="V16" s="306"/>
      <c r="W16" s="306"/>
      <c r="X16" s="306"/>
      <c r="Y16" s="306"/>
      <c r="Z16" s="306"/>
      <c r="AB16" s="133">
        <v>2</v>
      </c>
      <c r="AC16" s="133"/>
      <c r="AE16" s="305" t="s">
        <v>1363</v>
      </c>
      <c r="AF16" s="305"/>
      <c r="AG16" s="305"/>
      <c r="AH16" s="127">
        <f>AB16</f>
        <v>2</v>
      </c>
      <c r="AI16" s="126"/>
      <c r="AJ16" s="126"/>
      <c r="AK16" s="126"/>
      <c r="AL16" s="126"/>
      <c r="AM16" s="126"/>
      <c r="AN16" s="126"/>
      <c r="AO16" s="126"/>
      <c r="AP16" s="126"/>
      <c r="AQ16" s="306" t="s">
        <v>1364</v>
      </c>
      <c r="AR16" s="306"/>
      <c r="AS16" s="306"/>
      <c r="AT16" s="306"/>
      <c r="AU16" s="306"/>
      <c r="AV16" s="306"/>
      <c r="AW16" s="306"/>
      <c r="AX16" s="306"/>
      <c r="AY16" s="306"/>
      <c r="AZ16" s="306"/>
      <c r="BA16" s="306"/>
    </row>
    <row r="17" spans="1:53" ht="33" customHeight="1">
      <c r="D17" s="118" t="s">
        <v>1365</v>
      </c>
      <c r="E17" s="333" t="s">
        <v>1366</v>
      </c>
      <c r="F17" s="334"/>
      <c r="G17" s="334"/>
      <c r="H17" s="334"/>
      <c r="I17" s="334"/>
      <c r="J17" s="334"/>
      <c r="K17" s="334"/>
      <c r="L17" s="335"/>
      <c r="M17" s="336" t="s">
        <v>1367</v>
      </c>
      <c r="N17" s="337"/>
      <c r="O17" s="337"/>
      <c r="P17" s="337"/>
      <c r="Q17" s="337"/>
      <c r="R17" s="338"/>
      <c r="S17" s="119" t="s">
        <v>1496</v>
      </c>
      <c r="T17" s="120" t="s">
        <v>1497</v>
      </c>
      <c r="U17" s="119" t="s">
        <v>1368</v>
      </c>
      <c r="V17" s="120" t="s">
        <v>1369</v>
      </c>
      <c r="W17" s="333" t="s">
        <v>1415</v>
      </c>
      <c r="X17" s="334"/>
      <c r="Y17" s="334"/>
      <c r="Z17" s="339"/>
      <c r="AE17" s="118" t="s">
        <v>1365</v>
      </c>
      <c r="AF17" s="333" t="s">
        <v>1366</v>
      </c>
      <c r="AG17" s="334"/>
      <c r="AH17" s="334"/>
      <c r="AI17" s="334"/>
      <c r="AJ17" s="334"/>
      <c r="AK17" s="334"/>
      <c r="AL17" s="334"/>
      <c r="AM17" s="335"/>
      <c r="AN17" s="336" t="s">
        <v>1367</v>
      </c>
      <c r="AO17" s="337"/>
      <c r="AP17" s="337"/>
      <c r="AQ17" s="337"/>
      <c r="AR17" s="337"/>
      <c r="AS17" s="338"/>
      <c r="AT17" s="119" t="s">
        <v>1496</v>
      </c>
      <c r="AU17" s="120" t="s">
        <v>1497</v>
      </c>
      <c r="AV17" s="119" t="s">
        <v>1368</v>
      </c>
      <c r="AW17" s="120" t="s">
        <v>1369</v>
      </c>
      <c r="AX17" s="333" t="s">
        <v>1415</v>
      </c>
      <c r="AY17" s="334"/>
      <c r="AZ17" s="334"/>
      <c r="BA17" s="339"/>
    </row>
    <row r="18" spans="1:53">
      <c r="A18">
        <f>(A16-1)*5+1</f>
        <v>1</v>
      </c>
      <c r="D18" s="121">
        <v>1</v>
      </c>
      <c r="E18" s="328" t="str">
        <f>VLOOKUP(A18,入力2!$BH$5:$BQ$46,4)</f>
        <v/>
      </c>
      <c r="F18" s="329"/>
      <c r="G18" s="329"/>
      <c r="H18" s="329"/>
      <c r="I18" s="329"/>
      <c r="J18" s="329"/>
      <c r="K18" s="329"/>
      <c r="L18" s="330"/>
      <c r="M18" s="328" t="str">
        <f>VLOOKUP(A18,入力2!$BH$5:$BQ$46,8)</f>
        <v/>
      </c>
      <c r="N18" s="329"/>
      <c r="O18" s="329"/>
      <c r="P18" s="329"/>
      <c r="Q18" s="329"/>
      <c r="R18" s="330"/>
      <c r="S18" s="112" t="str">
        <f>IF(RIGHT(VLOOKUP(A18,入力2!$BH$5:$BQ$46,5))="段",LEFT(VLOOKUP(A18,入力2!$BH$5:$BQ$46,5)),"")</f>
        <v/>
      </c>
      <c r="T18" s="112" t="str">
        <f>IF(RIGHT(VLOOKUP(A18,入力2!$BH$5:$BQ$46,5))="級",LEFT(VLOOKUP(A18,入力2!$BH$5:$BQ$46,5)),"")</f>
        <v/>
      </c>
      <c r="U18" s="112" t="str">
        <f>LEFT(VLOOKUP(A18,入力2!$BH$5:$BQ$46,6),1)</f>
        <v/>
      </c>
      <c r="V18" s="113" t="str">
        <f>VLOOKUP(A18,入力2!$BH$5:$BQ$46,9)</f>
        <v/>
      </c>
      <c r="W18" s="328" t="str">
        <f>VLOOKUP(A18,入力2!$BH$5:$BQ$46,10)</f>
        <v/>
      </c>
      <c r="X18" s="329"/>
      <c r="Y18" s="329"/>
      <c r="Z18" s="331"/>
      <c r="AB18">
        <f>(AB16-1)*5+1</f>
        <v>6</v>
      </c>
      <c r="AE18" s="121">
        <v>1</v>
      </c>
      <c r="AF18" s="328" t="str">
        <f>VLOOKUP(AB18,入力2!$BH$5:$BQ$34,4)</f>
        <v/>
      </c>
      <c r="AG18" s="329"/>
      <c r="AH18" s="329"/>
      <c r="AI18" s="329"/>
      <c r="AJ18" s="329"/>
      <c r="AK18" s="329"/>
      <c r="AL18" s="329"/>
      <c r="AM18" s="330"/>
      <c r="AN18" s="328" t="str">
        <f>VLOOKUP(AB18,入力2!$BH$5:$BQ$34,8)</f>
        <v/>
      </c>
      <c r="AO18" s="329"/>
      <c r="AP18" s="329"/>
      <c r="AQ18" s="329"/>
      <c r="AR18" s="329"/>
      <c r="AS18" s="330"/>
      <c r="AT18" s="112" t="str">
        <f>IF(RIGHT(VLOOKUP(AB18,入力2!$BH$5:$BQ$34,5))="段",LEFT(VLOOKUP(AB18,入力2!$BH$5:$BQ$34,5)),"")</f>
        <v/>
      </c>
      <c r="AU18" s="112" t="str">
        <f>IF(RIGHT(VLOOKUP(AB18,入力2!$BH$5:$BQ$34,5))="級",LEFT(VLOOKUP(AB18,入力2!$BH$5:$BQ$34,5)),"")</f>
        <v/>
      </c>
      <c r="AV18" s="112" t="str">
        <f>LEFT(VLOOKUP(AB18,入力2!$BH$5:$BQ$34,6),1)</f>
        <v/>
      </c>
      <c r="AW18" s="113" t="str">
        <f>VLOOKUP(AB18,入力2!$BH$5:$BQ$34,9)</f>
        <v/>
      </c>
      <c r="AX18" s="328" t="str">
        <f>VLOOKUP(AB18,入力2!$BH$5:$BQ$34,10)</f>
        <v/>
      </c>
      <c r="AY18" s="329"/>
      <c r="AZ18" s="329"/>
      <c r="BA18" s="331"/>
    </row>
    <row r="19" spans="1:53">
      <c r="A19">
        <f>A18+1</f>
        <v>2</v>
      </c>
      <c r="D19" s="122">
        <v>2</v>
      </c>
      <c r="E19" s="319" t="str">
        <f>VLOOKUP(A19,入力2!$BH$5:$BQ$46,4)</f>
        <v/>
      </c>
      <c r="F19" s="320"/>
      <c r="G19" s="320"/>
      <c r="H19" s="320"/>
      <c r="I19" s="320"/>
      <c r="J19" s="320"/>
      <c r="K19" s="320"/>
      <c r="L19" s="321"/>
      <c r="M19" s="319" t="str">
        <f>VLOOKUP(A19,入力2!$BH$5:$BQ$46,8)</f>
        <v/>
      </c>
      <c r="N19" s="320"/>
      <c r="O19" s="320"/>
      <c r="P19" s="320"/>
      <c r="Q19" s="320"/>
      <c r="R19" s="321"/>
      <c r="S19" s="112" t="str">
        <f>IF(RIGHT(VLOOKUP(A19,入力2!$BH$5:$BQ$46,5))="段",LEFT(VLOOKUP(A19,入力2!$BH$5:$BQ$46,5)),"")</f>
        <v/>
      </c>
      <c r="T19" s="112" t="str">
        <f>IF(RIGHT(VLOOKUP(A19,入力2!$BH$5:$BQ$46,5))="級",LEFT(VLOOKUP(A19,入力2!$BH$5:$BQ$46,5)),"")</f>
        <v/>
      </c>
      <c r="U19" s="112" t="str">
        <f>LEFT(VLOOKUP(A19,入力2!$BH$5:$BQ$46,6),1)</f>
        <v/>
      </c>
      <c r="V19" s="113" t="str">
        <f>VLOOKUP(A19,入力2!$BH$5:$BQ$46,9)</f>
        <v/>
      </c>
      <c r="W19" s="319" t="str">
        <f>VLOOKUP(A19,入力2!$BH$5:$BQ$46,10)</f>
        <v/>
      </c>
      <c r="X19" s="320"/>
      <c r="Y19" s="320"/>
      <c r="Z19" s="322"/>
      <c r="AB19">
        <f>AB18+1</f>
        <v>7</v>
      </c>
      <c r="AE19" s="122">
        <v>2</v>
      </c>
      <c r="AF19" s="319" t="str">
        <f>VLOOKUP(AB19,入力2!$BH$5:$BQ$34,4)</f>
        <v/>
      </c>
      <c r="AG19" s="320"/>
      <c r="AH19" s="320"/>
      <c r="AI19" s="320"/>
      <c r="AJ19" s="320"/>
      <c r="AK19" s="320"/>
      <c r="AL19" s="320"/>
      <c r="AM19" s="321"/>
      <c r="AN19" s="319" t="str">
        <f>VLOOKUP(AB19,入力2!$BH$5:$BQ$34,8)</f>
        <v/>
      </c>
      <c r="AO19" s="320"/>
      <c r="AP19" s="320"/>
      <c r="AQ19" s="320"/>
      <c r="AR19" s="320"/>
      <c r="AS19" s="321"/>
      <c r="AT19" s="112" t="str">
        <f>IF(RIGHT(VLOOKUP(AB19,入力2!$BH$5:$BQ$34,5))="段",LEFT(VLOOKUP(AB19,入力2!$BH$5:$BQ$34,5)),"")</f>
        <v/>
      </c>
      <c r="AU19" s="112" t="str">
        <f>IF(RIGHT(VLOOKUP(AB19,入力2!$BH$5:$BQ$34,5))="級",LEFT(VLOOKUP(AB19,入力2!$BH$5:$BQ$34,5)),"")</f>
        <v/>
      </c>
      <c r="AV19" s="112" t="str">
        <f>LEFT(VLOOKUP(AB19,入力2!$BH$5:$BQ$34,6),1)</f>
        <v/>
      </c>
      <c r="AW19" s="113" t="str">
        <f>VLOOKUP(AB19,入力2!$BH$5:$BQ$34,9)</f>
        <v/>
      </c>
      <c r="AX19" s="319" t="str">
        <f>VLOOKUP(AB19,入力2!$BH$5:$BQ$34,10)</f>
        <v/>
      </c>
      <c r="AY19" s="320"/>
      <c r="AZ19" s="320"/>
      <c r="BA19" s="322"/>
    </row>
    <row r="20" spans="1:53">
      <c r="A20">
        <f t="shared" ref="A20:A22" si="0">A19+1</f>
        <v>3</v>
      </c>
      <c r="D20" s="122">
        <v>3</v>
      </c>
      <c r="E20" s="319" t="str">
        <f>VLOOKUP(A20,入力2!$BH$5:$BQ$46,4)</f>
        <v/>
      </c>
      <c r="F20" s="320"/>
      <c r="G20" s="320"/>
      <c r="H20" s="320"/>
      <c r="I20" s="320"/>
      <c r="J20" s="320"/>
      <c r="K20" s="320"/>
      <c r="L20" s="321"/>
      <c r="M20" s="319" t="str">
        <f>VLOOKUP(A20,入力2!$BH$5:$BQ$46,8)</f>
        <v/>
      </c>
      <c r="N20" s="320"/>
      <c r="O20" s="320"/>
      <c r="P20" s="320"/>
      <c r="Q20" s="320"/>
      <c r="R20" s="321"/>
      <c r="S20" s="112" t="str">
        <f>IF(RIGHT(VLOOKUP(A20,入力2!$BH$5:$BQ$46,5))="段",LEFT(VLOOKUP(A20,入力2!$BH$5:$BQ$46,5)),"")</f>
        <v/>
      </c>
      <c r="T20" s="112" t="str">
        <f>IF(RIGHT(VLOOKUP(A20,入力2!$BH$5:$BQ$46,5))="級",LEFT(VLOOKUP(A20,入力2!$BH$5:$BQ$46,5)),"")</f>
        <v/>
      </c>
      <c r="U20" s="112" t="str">
        <f>LEFT(VLOOKUP(A20,入力2!$BH$5:$BQ$46,6),1)</f>
        <v/>
      </c>
      <c r="V20" s="113" t="str">
        <f>VLOOKUP(A20,入力2!$BH$5:$BQ$46,9)</f>
        <v/>
      </c>
      <c r="W20" s="319" t="str">
        <f>VLOOKUP(A20,入力2!$BH$5:$BQ$46,10)</f>
        <v/>
      </c>
      <c r="X20" s="320"/>
      <c r="Y20" s="320"/>
      <c r="Z20" s="322"/>
      <c r="AB20">
        <f t="shared" ref="AB20:AB22" si="1">AB19+1</f>
        <v>8</v>
      </c>
      <c r="AE20" s="122">
        <v>3</v>
      </c>
      <c r="AF20" s="319" t="str">
        <f>VLOOKUP(AB20,入力2!$BH$5:$BQ$34,4)</f>
        <v/>
      </c>
      <c r="AG20" s="320"/>
      <c r="AH20" s="320"/>
      <c r="AI20" s="320"/>
      <c r="AJ20" s="320"/>
      <c r="AK20" s="320"/>
      <c r="AL20" s="320"/>
      <c r="AM20" s="321"/>
      <c r="AN20" s="319" t="str">
        <f>VLOOKUP(AB20,入力2!$BH$5:$BQ$34,8)</f>
        <v/>
      </c>
      <c r="AO20" s="320"/>
      <c r="AP20" s="320"/>
      <c r="AQ20" s="320"/>
      <c r="AR20" s="320"/>
      <c r="AS20" s="321"/>
      <c r="AT20" s="112" t="str">
        <f>IF(RIGHT(VLOOKUP(AB20,入力2!$BH$5:$BQ$34,5))="段",LEFT(VLOOKUP(AB20,入力2!$BH$5:$BQ$34,5)),"")</f>
        <v/>
      </c>
      <c r="AU20" s="112" t="str">
        <f>IF(RIGHT(VLOOKUP(AB20,入力2!$BH$5:$BQ$34,5))="級",LEFT(VLOOKUP(AB20,入力2!$BH$5:$BQ$34,5)),"")</f>
        <v/>
      </c>
      <c r="AV20" s="112" t="str">
        <f>LEFT(VLOOKUP(AB20,入力2!$BH$5:$BQ$34,6),1)</f>
        <v/>
      </c>
      <c r="AW20" s="113" t="str">
        <f>VLOOKUP(AB20,入力2!$BH$5:$BQ$34,9)</f>
        <v/>
      </c>
      <c r="AX20" s="319" t="str">
        <f>VLOOKUP(AB20,入力2!$BH$5:$BQ$34,10)</f>
        <v/>
      </c>
      <c r="AY20" s="320"/>
      <c r="AZ20" s="320"/>
      <c r="BA20" s="322"/>
    </row>
    <row r="21" spans="1:53">
      <c r="A21">
        <f t="shared" si="0"/>
        <v>4</v>
      </c>
      <c r="D21" s="122">
        <v>4</v>
      </c>
      <c r="E21" s="319" t="str">
        <f>VLOOKUP(A21,入力2!$BH$5:$BQ$46,4)</f>
        <v/>
      </c>
      <c r="F21" s="320"/>
      <c r="G21" s="320"/>
      <c r="H21" s="320"/>
      <c r="I21" s="320"/>
      <c r="J21" s="320"/>
      <c r="K21" s="320"/>
      <c r="L21" s="321"/>
      <c r="M21" s="319" t="str">
        <f>VLOOKUP(A21,入力2!$BH$5:$BQ$46,8)</f>
        <v/>
      </c>
      <c r="N21" s="320"/>
      <c r="O21" s="320"/>
      <c r="P21" s="320"/>
      <c r="Q21" s="320"/>
      <c r="R21" s="321"/>
      <c r="S21" s="112" t="str">
        <f>IF(RIGHT(VLOOKUP(A21,入力2!$BH$5:$BQ$46,5))="段",LEFT(VLOOKUP(A21,入力2!$BH$5:$BQ$46,5)),"")</f>
        <v/>
      </c>
      <c r="T21" s="112" t="str">
        <f>IF(RIGHT(VLOOKUP(A21,入力2!$BH$5:$BQ$46,5))="級",LEFT(VLOOKUP(A21,入力2!$BH$5:$BQ$46,5)),"")</f>
        <v/>
      </c>
      <c r="U21" s="112" t="str">
        <f>LEFT(VLOOKUP(A21,入力2!$BH$5:$BQ$46,6),1)</f>
        <v/>
      </c>
      <c r="V21" s="113" t="str">
        <f>VLOOKUP(A21,入力2!$BH$5:$BQ$46,9)</f>
        <v/>
      </c>
      <c r="W21" s="319" t="str">
        <f>VLOOKUP(A21,入力2!$BH$5:$BQ$46,10)</f>
        <v/>
      </c>
      <c r="X21" s="320"/>
      <c r="Y21" s="320"/>
      <c r="Z21" s="322"/>
      <c r="AB21">
        <f t="shared" si="1"/>
        <v>9</v>
      </c>
      <c r="AE21" s="122">
        <v>4</v>
      </c>
      <c r="AF21" s="319" t="str">
        <f>VLOOKUP(AB21,入力2!$BH$5:$BQ$34,4)</f>
        <v/>
      </c>
      <c r="AG21" s="320"/>
      <c r="AH21" s="320"/>
      <c r="AI21" s="320"/>
      <c r="AJ21" s="320"/>
      <c r="AK21" s="320"/>
      <c r="AL21" s="320"/>
      <c r="AM21" s="321"/>
      <c r="AN21" s="319" t="str">
        <f>VLOOKUP(AB21,入力2!$BH$5:$BQ$34,8)</f>
        <v/>
      </c>
      <c r="AO21" s="320"/>
      <c r="AP21" s="320"/>
      <c r="AQ21" s="320"/>
      <c r="AR21" s="320"/>
      <c r="AS21" s="321"/>
      <c r="AT21" s="112" t="str">
        <f>IF(RIGHT(VLOOKUP(AB21,入力2!$BH$5:$BQ$34,5))="段",LEFT(VLOOKUP(AB21,入力2!$BH$5:$BQ$34,5)),"")</f>
        <v/>
      </c>
      <c r="AU21" s="112" t="str">
        <f>IF(RIGHT(VLOOKUP(AB21,入力2!$BH$5:$BQ$34,5))="級",LEFT(VLOOKUP(AB21,入力2!$BH$5:$BQ$34,5)),"")</f>
        <v/>
      </c>
      <c r="AV21" s="112" t="str">
        <f>LEFT(VLOOKUP(AB21,入力2!$BH$5:$BQ$34,6),1)</f>
        <v/>
      </c>
      <c r="AW21" s="113" t="str">
        <f>VLOOKUP(AB21,入力2!$BH$5:$BQ$34,9)</f>
        <v/>
      </c>
      <c r="AX21" s="319" t="str">
        <f>VLOOKUP(AB21,入力2!$BH$5:$BQ$34,10)</f>
        <v/>
      </c>
      <c r="AY21" s="320"/>
      <c r="AZ21" s="320"/>
      <c r="BA21" s="322"/>
    </row>
    <row r="22" spans="1:53" ht="19.5" thickBot="1">
      <c r="A22">
        <f t="shared" si="0"/>
        <v>5</v>
      </c>
      <c r="D22" s="123">
        <v>5</v>
      </c>
      <c r="E22" s="312" t="str">
        <f>VLOOKUP(A22,入力2!$BH$5:$BQ$46,4)</f>
        <v/>
      </c>
      <c r="F22" s="313"/>
      <c r="G22" s="313"/>
      <c r="H22" s="313"/>
      <c r="I22" s="313"/>
      <c r="J22" s="313"/>
      <c r="K22" s="313"/>
      <c r="L22" s="314"/>
      <c r="M22" s="312" t="str">
        <f>VLOOKUP(A22,入力2!$BH$5:$BQ$46,8)</f>
        <v/>
      </c>
      <c r="N22" s="313"/>
      <c r="O22" s="313"/>
      <c r="P22" s="313"/>
      <c r="Q22" s="313"/>
      <c r="R22" s="314"/>
      <c r="S22" s="116" t="str">
        <f>IF(RIGHT(VLOOKUP(A22,入力2!$BH$5:$BQ$46,5))="段",LEFT(VLOOKUP(A22,入力2!$BH$5:$BQ$46,5)),"")</f>
        <v/>
      </c>
      <c r="T22" s="116" t="str">
        <f>IF(RIGHT(VLOOKUP(A22,入力2!$BH$5:$BQ$46,5))="級",LEFT(VLOOKUP(A22,入力2!$BH$5:$BQ$46,5)),"")</f>
        <v/>
      </c>
      <c r="U22" s="116" t="str">
        <f>LEFT(VLOOKUP(A22,入力2!$BH$5:$BQ$46,6),1)</f>
        <v/>
      </c>
      <c r="V22" s="117" t="str">
        <f>VLOOKUP(A22,入力2!$BH$5:$BQ$46,9)</f>
        <v/>
      </c>
      <c r="W22" s="312" t="str">
        <f>VLOOKUP(A22,入力2!$BH$5:$BQ$46,10)</f>
        <v/>
      </c>
      <c r="X22" s="313"/>
      <c r="Y22" s="313"/>
      <c r="Z22" s="315"/>
      <c r="AB22">
        <f t="shared" si="1"/>
        <v>10</v>
      </c>
      <c r="AE22" s="123">
        <v>5</v>
      </c>
      <c r="AF22" s="312" t="str">
        <f>VLOOKUP(AB22,入力2!$BH$5:$BQ$34,4)</f>
        <v/>
      </c>
      <c r="AG22" s="313"/>
      <c r="AH22" s="313"/>
      <c r="AI22" s="313"/>
      <c r="AJ22" s="313"/>
      <c r="AK22" s="313"/>
      <c r="AL22" s="313"/>
      <c r="AM22" s="314"/>
      <c r="AN22" s="312" t="str">
        <f>VLOOKUP(AB22,入力2!$BH$5:$BQ$34,8)</f>
        <v/>
      </c>
      <c r="AO22" s="313"/>
      <c r="AP22" s="313"/>
      <c r="AQ22" s="313"/>
      <c r="AR22" s="313"/>
      <c r="AS22" s="314"/>
      <c r="AT22" s="116" t="str">
        <f>IF(RIGHT(VLOOKUP(AB22,入力2!$BH$5:$BQ$34,5))="段",LEFT(VLOOKUP(AB22,入力2!$BH$5:$BQ$34,5)),"")</f>
        <v/>
      </c>
      <c r="AU22" s="116" t="str">
        <f>IF(RIGHT(VLOOKUP(AB22,入力2!$BH$5:$BQ$34,5))="級",LEFT(VLOOKUP(AB22,入力2!$BH$5:$BQ$34,5)),"")</f>
        <v/>
      </c>
      <c r="AV22" s="116" t="str">
        <f>LEFT(VLOOKUP(AB22,入力2!$BH$5:$BQ$34,6),1)</f>
        <v/>
      </c>
      <c r="AW22" s="117" t="str">
        <f>VLOOKUP(AB22,入力2!$BH$5:$BQ$34,9)</f>
        <v/>
      </c>
      <c r="AX22" s="312" t="str">
        <f>VLOOKUP(AB22,入力2!$BH$5:$BQ$34,10)</f>
        <v/>
      </c>
      <c r="AY22" s="313"/>
      <c r="AZ22" s="313"/>
      <c r="BA22" s="315"/>
    </row>
    <row r="23" spans="1:53" s="127" customFormat="1" ht="19.5" thickBot="1">
      <c r="D23" s="305" t="s">
        <v>1370</v>
      </c>
      <c r="E23" s="305"/>
      <c r="F23" s="305"/>
      <c r="H23" s="126"/>
      <c r="I23" s="126"/>
      <c r="J23" s="126"/>
      <c r="K23" s="126"/>
      <c r="L23" s="126"/>
      <c r="M23" s="126"/>
      <c r="N23" s="126"/>
      <c r="O23" s="126"/>
      <c r="P23" s="306" t="s">
        <v>1364</v>
      </c>
      <c r="Q23" s="306"/>
      <c r="R23" s="306"/>
      <c r="S23" s="306"/>
      <c r="T23" s="306"/>
      <c r="U23" s="306"/>
      <c r="V23" s="306"/>
      <c r="W23" s="306"/>
      <c r="X23" s="306"/>
      <c r="Y23" s="306"/>
      <c r="Z23" s="306"/>
      <c r="AE23" s="305" t="s">
        <v>1370</v>
      </c>
      <c r="AF23" s="305"/>
      <c r="AG23" s="305"/>
      <c r="AI23" s="126"/>
      <c r="AJ23" s="126"/>
      <c r="AK23" s="126"/>
      <c r="AL23" s="126"/>
      <c r="AM23" s="126"/>
      <c r="AN23" s="126"/>
      <c r="AO23" s="126"/>
      <c r="AP23" s="126"/>
      <c r="AQ23" s="306" t="s">
        <v>1364</v>
      </c>
      <c r="AR23" s="306"/>
      <c r="AS23" s="306"/>
      <c r="AT23" s="306"/>
      <c r="AU23" s="306"/>
      <c r="AV23" s="306"/>
      <c r="AW23" s="306"/>
      <c r="AX23" s="306"/>
      <c r="AY23" s="306"/>
      <c r="AZ23" s="306"/>
      <c r="BA23" s="306"/>
    </row>
    <row r="24" spans="1:53" ht="33" customHeight="1">
      <c r="A24" s="126">
        <v>1</v>
      </c>
      <c r="B24" s="126"/>
      <c r="D24" s="118" t="s">
        <v>1365</v>
      </c>
      <c r="E24" s="333" t="s">
        <v>1366</v>
      </c>
      <c r="F24" s="334"/>
      <c r="G24" s="334"/>
      <c r="H24" s="334"/>
      <c r="I24" s="334"/>
      <c r="J24" s="334"/>
      <c r="K24" s="334"/>
      <c r="L24" s="335"/>
      <c r="M24" s="336" t="s">
        <v>1367</v>
      </c>
      <c r="N24" s="337"/>
      <c r="O24" s="337"/>
      <c r="P24" s="337"/>
      <c r="Q24" s="337"/>
      <c r="R24" s="338"/>
      <c r="S24" s="119" t="s">
        <v>1496</v>
      </c>
      <c r="T24" s="120" t="s">
        <v>1497</v>
      </c>
      <c r="U24" s="119" t="s">
        <v>1368</v>
      </c>
      <c r="V24" s="120" t="s">
        <v>1369</v>
      </c>
      <c r="W24" s="333" t="s">
        <v>1415</v>
      </c>
      <c r="X24" s="334"/>
      <c r="Y24" s="334"/>
      <c r="Z24" s="339"/>
      <c r="AB24" s="126">
        <v>2</v>
      </c>
      <c r="AC24" s="126"/>
      <c r="AE24" s="118" t="s">
        <v>1365</v>
      </c>
      <c r="AF24" s="333" t="s">
        <v>1366</v>
      </c>
      <c r="AG24" s="334"/>
      <c r="AH24" s="334"/>
      <c r="AI24" s="334"/>
      <c r="AJ24" s="334"/>
      <c r="AK24" s="334"/>
      <c r="AL24" s="334"/>
      <c r="AM24" s="335"/>
      <c r="AN24" s="336" t="s">
        <v>1367</v>
      </c>
      <c r="AO24" s="337"/>
      <c r="AP24" s="337"/>
      <c r="AQ24" s="337"/>
      <c r="AR24" s="337"/>
      <c r="AS24" s="338"/>
      <c r="AT24" s="119" t="s">
        <v>1496</v>
      </c>
      <c r="AU24" s="120" t="s">
        <v>1497</v>
      </c>
      <c r="AV24" s="119" t="s">
        <v>1368</v>
      </c>
      <c r="AW24" s="120" t="s">
        <v>1369</v>
      </c>
      <c r="AX24" s="333" t="s">
        <v>1415</v>
      </c>
      <c r="AY24" s="334"/>
      <c r="AZ24" s="334"/>
      <c r="BA24" s="339"/>
    </row>
    <row r="25" spans="1:53">
      <c r="A25">
        <f>(A24-1)*5+1</f>
        <v>1</v>
      </c>
      <c r="D25" s="121">
        <v>1</v>
      </c>
      <c r="E25" s="328" t="str">
        <f>VLOOKUP(A25,入力2!$BH$47:$BQ$106,4)</f>
        <v/>
      </c>
      <c r="F25" s="329"/>
      <c r="G25" s="329"/>
      <c r="H25" s="329"/>
      <c r="I25" s="329"/>
      <c r="J25" s="329"/>
      <c r="K25" s="329"/>
      <c r="L25" s="330"/>
      <c r="M25" s="328" t="str">
        <f>VLOOKUP(A25,入力2!$BH$47:$BQ$106,8)</f>
        <v/>
      </c>
      <c r="N25" s="329"/>
      <c r="O25" s="329"/>
      <c r="P25" s="329"/>
      <c r="Q25" s="329"/>
      <c r="R25" s="330"/>
      <c r="S25" s="112" t="str">
        <f>IF(RIGHT(VLOOKUP(A25,入力2!$BH$47:$BQ$106,5))="段",LEFT(VLOOKUP(A25,入力2!$BH$47:$BQ$106,5)),"")</f>
        <v/>
      </c>
      <c r="T25" s="112" t="str">
        <f>IF(RIGHT(VLOOKUP(A25,入力2!$BH$47:$BQ$106,5))="級",LEFT(VLOOKUP(A25,入力2!$BH$47:$BQ$106,5)),"")</f>
        <v/>
      </c>
      <c r="U25" s="112" t="str">
        <f>LEFT(VLOOKUP(A25,入力2!$BH$47:$BQ$106,6),1)</f>
        <v/>
      </c>
      <c r="V25" s="113" t="str">
        <f>VLOOKUP(A25,入力2!$BH$47:$BQ$106,9)</f>
        <v/>
      </c>
      <c r="W25" s="328" t="str">
        <f>VLOOKUP(A25,入力2!$BH$47:$BQ$106,10)</f>
        <v/>
      </c>
      <c r="X25" s="329"/>
      <c r="Y25" s="329"/>
      <c r="Z25" s="331"/>
      <c r="AB25">
        <f>(AB24-1)*5+1</f>
        <v>6</v>
      </c>
      <c r="AE25" s="121">
        <v>1</v>
      </c>
      <c r="AF25" s="328" t="str">
        <f>VLOOKUP(AB25,入力2!$BH$35:$BQ$94,4)</f>
        <v/>
      </c>
      <c r="AG25" s="329"/>
      <c r="AH25" s="329"/>
      <c r="AI25" s="329"/>
      <c r="AJ25" s="329"/>
      <c r="AK25" s="329"/>
      <c r="AL25" s="329"/>
      <c r="AM25" s="330"/>
      <c r="AN25" s="328" t="str">
        <f>VLOOKUP(AB25,入力2!$BH$35:$BQ$94,8)</f>
        <v/>
      </c>
      <c r="AO25" s="329"/>
      <c r="AP25" s="329"/>
      <c r="AQ25" s="329"/>
      <c r="AR25" s="329"/>
      <c r="AS25" s="330"/>
      <c r="AT25" s="112" t="str">
        <f>IF(RIGHT(VLOOKUP(AB25,入力2!$BH$35:$BQ$94,5))="段",LEFT(VLOOKUP(AB25,入力2!$BH$35:$BQ$94,5)),"")</f>
        <v/>
      </c>
      <c r="AU25" s="112" t="str">
        <f>IF(RIGHT(VLOOKUP(AB25,入力2!$BH$35:$BQ$94,5))="級",LEFT(VLOOKUP(AB25,入力2!$BH$35:$BQ$94,5)),"")</f>
        <v/>
      </c>
      <c r="AV25" s="112" t="str">
        <f>LEFT(VLOOKUP(AB25,入力2!$BH$35:$BQ$94,6),1)</f>
        <v/>
      </c>
      <c r="AW25" s="113" t="str">
        <f>VLOOKUP(AB25,入力2!$BH$35:$BQ$94,9)</f>
        <v/>
      </c>
      <c r="AX25" s="328" t="str">
        <f>VLOOKUP(AB25,入力2!$BH$35:$BQ$94,10)</f>
        <v/>
      </c>
      <c r="AY25" s="329"/>
      <c r="AZ25" s="329"/>
      <c r="BA25" s="331"/>
    </row>
    <row r="26" spans="1:53">
      <c r="A26">
        <f>A25+1</f>
        <v>2</v>
      </c>
      <c r="D26" s="122">
        <v>2</v>
      </c>
      <c r="E26" s="319" t="str">
        <f>VLOOKUP(A26,入力2!$BH$47:$BQ$106,4)</f>
        <v/>
      </c>
      <c r="F26" s="320"/>
      <c r="G26" s="320"/>
      <c r="H26" s="320"/>
      <c r="I26" s="320"/>
      <c r="J26" s="320"/>
      <c r="K26" s="320"/>
      <c r="L26" s="321"/>
      <c r="M26" s="319" t="str">
        <f>VLOOKUP(A26,入力2!$BH$47:$BQ$106,8)</f>
        <v/>
      </c>
      <c r="N26" s="320"/>
      <c r="O26" s="320"/>
      <c r="P26" s="320"/>
      <c r="Q26" s="320"/>
      <c r="R26" s="321"/>
      <c r="S26" s="112" t="str">
        <f>IF(RIGHT(VLOOKUP(A26,入力2!$BH$47:$BQ$106,5))="段",LEFT(VLOOKUP(A26,入力2!$BH$47:$BQ$106,5)),"")</f>
        <v/>
      </c>
      <c r="T26" s="112" t="str">
        <f>IF(RIGHT(VLOOKUP(A26,入力2!$BH$47:$BQ$106,5))="級",LEFT(VLOOKUP(A26,入力2!$BH$47:$BQ$106,5)),"")</f>
        <v/>
      </c>
      <c r="U26" s="112" t="str">
        <f>LEFT(VLOOKUP(A26,入力2!$BH$47:$BQ$106,6),1)</f>
        <v/>
      </c>
      <c r="V26" s="113" t="str">
        <f>VLOOKUP(A26,入力2!$BH$47:$BQ$106,9)</f>
        <v/>
      </c>
      <c r="W26" s="319" t="str">
        <f>VLOOKUP(A26,入力2!$BH$47:$BQ$106,10)</f>
        <v/>
      </c>
      <c r="X26" s="320"/>
      <c r="Y26" s="320"/>
      <c r="Z26" s="322"/>
      <c r="AB26">
        <f>AB25+1</f>
        <v>7</v>
      </c>
      <c r="AE26" s="122">
        <v>2</v>
      </c>
      <c r="AF26" s="319" t="str">
        <f>VLOOKUP(AB26,入力2!$BH$35:$BQ$94,4)</f>
        <v/>
      </c>
      <c r="AG26" s="320"/>
      <c r="AH26" s="320"/>
      <c r="AI26" s="320"/>
      <c r="AJ26" s="320"/>
      <c r="AK26" s="320"/>
      <c r="AL26" s="320"/>
      <c r="AM26" s="321"/>
      <c r="AN26" s="319" t="str">
        <f>VLOOKUP(AB26,入力2!$BH$35:$BQ$94,8)</f>
        <v/>
      </c>
      <c r="AO26" s="320"/>
      <c r="AP26" s="320"/>
      <c r="AQ26" s="320"/>
      <c r="AR26" s="320"/>
      <c r="AS26" s="321"/>
      <c r="AT26" s="112" t="str">
        <f>IF(RIGHT(VLOOKUP(AB26,入力2!$BH$35:$BQ$94,5))="段",LEFT(VLOOKUP(AB26,入力2!$BH$35:$BQ$94,5)),"")</f>
        <v/>
      </c>
      <c r="AU26" s="112" t="str">
        <f>IF(RIGHT(VLOOKUP(AB26,入力2!$BH$35:$BQ$94,5))="級",LEFT(VLOOKUP(AB26,入力2!$BH$35:$BQ$94,5)),"")</f>
        <v/>
      </c>
      <c r="AV26" s="112" t="str">
        <f>LEFT(VLOOKUP(AB26,入力2!$BH$35:$BQ$94,6),1)</f>
        <v/>
      </c>
      <c r="AW26" s="113" t="str">
        <f>VLOOKUP(AB26,入力2!$BH$35:$BQ$94,9)</f>
        <v/>
      </c>
      <c r="AX26" s="319" t="str">
        <f>VLOOKUP(AB26,入力2!$BH$35:$BQ$94,10)</f>
        <v/>
      </c>
      <c r="AY26" s="320"/>
      <c r="AZ26" s="320"/>
      <c r="BA26" s="322"/>
    </row>
    <row r="27" spans="1:53">
      <c r="A27">
        <f t="shared" ref="A27:A29" si="2">A26+1</f>
        <v>3</v>
      </c>
      <c r="D27" s="122">
        <v>3</v>
      </c>
      <c r="E27" s="319" t="str">
        <f>VLOOKUP(A27,入力2!$BH$47:$BQ$106,4)</f>
        <v/>
      </c>
      <c r="F27" s="320"/>
      <c r="G27" s="320"/>
      <c r="H27" s="320"/>
      <c r="I27" s="320"/>
      <c r="J27" s="320"/>
      <c r="K27" s="320"/>
      <c r="L27" s="321"/>
      <c r="M27" s="319" t="str">
        <f>VLOOKUP(A27,入力2!$BH$47:$BQ$106,8)</f>
        <v/>
      </c>
      <c r="N27" s="320"/>
      <c r="O27" s="320"/>
      <c r="P27" s="320"/>
      <c r="Q27" s="320"/>
      <c r="R27" s="321"/>
      <c r="S27" s="112" t="str">
        <f>IF(RIGHT(VLOOKUP(A27,入力2!$BH$47:$BQ$106,5))="段",LEFT(VLOOKUP(A27,入力2!$BH$47:$BQ$106,5)),"")</f>
        <v/>
      </c>
      <c r="T27" s="112" t="str">
        <f>IF(RIGHT(VLOOKUP(A27,入力2!$BH$47:$BQ$106,5))="級",LEFT(VLOOKUP(A27,入力2!$BH$47:$BQ$106,5)),"")</f>
        <v/>
      </c>
      <c r="U27" s="112" t="str">
        <f>LEFT(VLOOKUP(A27,入力2!$BH$47:$BQ$106,6),1)</f>
        <v/>
      </c>
      <c r="V27" s="113" t="str">
        <f>VLOOKUP(A27,入力2!$BH$47:$BQ$106,9)</f>
        <v/>
      </c>
      <c r="W27" s="319" t="str">
        <f>VLOOKUP(A27,入力2!$BH$47:$BQ$106,10)</f>
        <v/>
      </c>
      <c r="X27" s="320"/>
      <c r="Y27" s="320"/>
      <c r="Z27" s="322"/>
      <c r="AB27">
        <f t="shared" ref="AB27:AB29" si="3">AB26+1</f>
        <v>8</v>
      </c>
      <c r="AE27" s="122">
        <v>3</v>
      </c>
      <c r="AF27" s="319" t="str">
        <f>VLOOKUP(AB27,入力2!$BH$35:$BQ$94,4)</f>
        <v/>
      </c>
      <c r="AG27" s="320"/>
      <c r="AH27" s="320"/>
      <c r="AI27" s="320"/>
      <c r="AJ27" s="320"/>
      <c r="AK27" s="320"/>
      <c r="AL27" s="320"/>
      <c r="AM27" s="321"/>
      <c r="AN27" s="319" t="str">
        <f>VLOOKUP(AB27,入力2!$BH$35:$BQ$94,8)</f>
        <v/>
      </c>
      <c r="AO27" s="320"/>
      <c r="AP27" s="320"/>
      <c r="AQ27" s="320"/>
      <c r="AR27" s="320"/>
      <c r="AS27" s="321"/>
      <c r="AT27" s="112" t="str">
        <f>IF(RIGHT(VLOOKUP(AB27,入力2!$BH$35:$BQ$94,5))="段",LEFT(VLOOKUP(AB27,入力2!$BH$35:$BQ$94,5)),"")</f>
        <v/>
      </c>
      <c r="AU27" s="112" t="str">
        <f>IF(RIGHT(VLOOKUP(AB27,入力2!$BH$35:$BQ$94,5))="級",LEFT(VLOOKUP(AB27,入力2!$BH$35:$BQ$94,5)),"")</f>
        <v/>
      </c>
      <c r="AV27" s="112" t="str">
        <f>LEFT(VLOOKUP(AB27,入力2!$BH$35:$BQ$94,6),1)</f>
        <v/>
      </c>
      <c r="AW27" s="113" t="str">
        <f>VLOOKUP(AB27,入力2!$BH$35:$BQ$94,9)</f>
        <v/>
      </c>
      <c r="AX27" s="319" t="str">
        <f>VLOOKUP(AB27,入力2!$BH$35:$BQ$94,10)</f>
        <v/>
      </c>
      <c r="AY27" s="320"/>
      <c r="AZ27" s="320"/>
      <c r="BA27" s="322"/>
    </row>
    <row r="28" spans="1:53">
      <c r="A28">
        <f t="shared" si="2"/>
        <v>4</v>
      </c>
      <c r="D28" s="122">
        <v>4</v>
      </c>
      <c r="E28" s="319" t="str">
        <f>VLOOKUP(A28,入力2!$BH$47:$BQ$106,4)</f>
        <v/>
      </c>
      <c r="F28" s="320"/>
      <c r="G28" s="320"/>
      <c r="H28" s="320"/>
      <c r="I28" s="320"/>
      <c r="J28" s="320"/>
      <c r="K28" s="320"/>
      <c r="L28" s="321"/>
      <c r="M28" s="319" t="str">
        <f>VLOOKUP(A28,入力2!$BH$47:$BQ$106,8)</f>
        <v/>
      </c>
      <c r="N28" s="320"/>
      <c r="O28" s="320"/>
      <c r="P28" s="320"/>
      <c r="Q28" s="320"/>
      <c r="R28" s="321"/>
      <c r="S28" s="112" t="str">
        <f>IF(RIGHT(VLOOKUP(A28,入力2!$BH$47:$BQ$106,5))="段",LEFT(VLOOKUP(A28,入力2!$BH$47:$BQ$106,5)),"")</f>
        <v/>
      </c>
      <c r="T28" s="112" t="str">
        <f>IF(RIGHT(VLOOKUP(A28,入力2!$BH$47:$BQ$106,5))="級",LEFT(VLOOKUP(A28,入力2!$BH$47:$BQ$106,5)),"")</f>
        <v/>
      </c>
      <c r="U28" s="112" t="str">
        <f>LEFT(VLOOKUP(A28,入力2!$BH$47:$BQ$106,6),1)</f>
        <v/>
      </c>
      <c r="V28" s="113" t="str">
        <f>VLOOKUP(A28,入力2!$BH$47:$BQ$106,9)</f>
        <v/>
      </c>
      <c r="W28" s="319" t="str">
        <f>VLOOKUP(A28,入力2!$BH$47:$BQ$106,10)</f>
        <v/>
      </c>
      <c r="X28" s="320"/>
      <c r="Y28" s="320"/>
      <c r="Z28" s="322"/>
      <c r="AB28">
        <f t="shared" si="3"/>
        <v>9</v>
      </c>
      <c r="AE28" s="122">
        <v>4</v>
      </c>
      <c r="AF28" s="319" t="str">
        <f>VLOOKUP(AB28,入力2!$BH$35:$BQ$94,4)</f>
        <v/>
      </c>
      <c r="AG28" s="320"/>
      <c r="AH28" s="320"/>
      <c r="AI28" s="320"/>
      <c r="AJ28" s="320"/>
      <c r="AK28" s="320"/>
      <c r="AL28" s="320"/>
      <c r="AM28" s="321"/>
      <c r="AN28" s="319" t="str">
        <f>VLOOKUP(AB28,入力2!$BH$35:$BQ$94,8)</f>
        <v/>
      </c>
      <c r="AO28" s="320"/>
      <c r="AP28" s="320"/>
      <c r="AQ28" s="320"/>
      <c r="AR28" s="320"/>
      <c r="AS28" s="321"/>
      <c r="AT28" s="112" t="str">
        <f>IF(RIGHT(VLOOKUP(AB28,入力2!$BH$35:$BQ$94,5))="段",LEFT(VLOOKUP(AB28,入力2!$BH$35:$BQ$94,5)),"")</f>
        <v/>
      </c>
      <c r="AU28" s="112" t="str">
        <f>IF(RIGHT(VLOOKUP(AB28,入力2!$BH$35:$BQ$94,5))="級",LEFT(VLOOKUP(AB28,入力2!$BH$35:$BQ$94,5)),"")</f>
        <v/>
      </c>
      <c r="AV28" s="112" t="str">
        <f>LEFT(VLOOKUP(AB28,入力2!$BH$35:$BQ$94,6),1)</f>
        <v/>
      </c>
      <c r="AW28" s="113" t="str">
        <f>VLOOKUP(AB28,入力2!$BH$35:$BQ$94,9)</f>
        <v/>
      </c>
      <c r="AX28" s="319" t="str">
        <f>VLOOKUP(AB28,入力2!$BH$35:$BQ$94,10)</f>
        <v/>
      </c>
      <c r="AY28" s="320"/>
      <c r="AZ28" s="320"/>
      <c r="BA28" s="322"/>
    </row>
    <row r="29" spans="1:53" ht="19.5" thickBot="1">
      <c r="A29">
        <f t="shared" si="2"/>
        <v>5</v>
      </c>
      <c r="D29" s="123">
        <v>5</v>
      </c>
      <c r="E29" s="312" t="str">
        <f>VLOOKUP(A29,入力2!$BH$47:$BQ$106,4)</f>
        <v/>
      </c>
      <c r="F29" s="313"/>
      <c r="G29" s="313"/>
      <c r="H29" s="313"/>
      <c r="I29" s="313"/>
      <c r="J29" s="313"/>
      <c r="K29" s="313"/>
      <c r="L29" s="314"/>
      <c r="M29" s="312" t="str">
        <f>VLOOKUP(A29,入力2!$BH$47:$BQ$106,8)</f>
        <v/>
      </c>
      <c r="N29" s="313"/>
      <c r="O29" s="313"/>
      <c r="P29" s="313"/>
      <c r="Q29" s="313"/>
      <c r="R29" s="314"/>
      <c r="S29" s="116" t="str">
        <f>IF(RIGHT(VLOOKUP(A29,入力2!$BH$47:$BQ$106,5))="段",LEFT(VLOOKUP(A29,入力2!$BH$47:$BQ$106,5)),"")</f>
        <v/>
      </c>
      <c r="T29" s="116" t="str">
        <f>IF(RIGHT(VLOOKUP(A29,入力2!$BH$47:$BQ$106,5))="級",LEFT(VLOOKUP(A29,入力2!$BH$47:$BQ$106,5)),"")</f>
        <v/>
      </c>
      <c r="U29" s="116" t="str">
        <f>LEFT(VLOOKUP(A29,入力2!$BH$47:$BQ$106,6),1)</f>
        <v/>
      </c>
      <c r="V29" s="117" t="str">
        <f>VLOOKUP(A29,入力2!$BH$47:$BQ$106,9)</f>
        <v/>
      </c>
      <c r="W29" s="312" t="str">
        <f>VLOOKUP(A29,入力2!$BH$47:$BQ$106,10)</f>
        <v/>
      </c>
      <c r="X29" s="313"/>
      <c r="Y29" s="313"/>
      <c r="Z29" s="315"/>
      <c r="AB29">
        <f t="shared" si="3"/>
        <v>10</v>
      </c>
      <c r="AE29" s="123">
        <v>5</v>
      </c>
      <c r="AF29" s="312" t="str">
        <f>VLOOKUP(AB29,入力2!$BH$35:$BQ$94,4)</f>
        <v/>
      </c>
      <c r="AG29" s="313"/>
      <c r="AH29" s="313"/>
      <c r="AI29" s="313"/>
      <c r="AJ29" s="313"/>
      <c r="AK29" s="313"/>
      <c r="AL29" s="313"/>
      <c r="AM29" s="314"/>
      <c r="AN29" s="312" t="str">
        <f>VLOOKUP(AB29,入力2!$BH$35:$BQ$94,8)</f>
        <v/>
      </c>
      <c r="AO29" s="313"/>
      <c r="AP29" s="313"/>
      <c r="AQ29" s="313"/>
      <c r="AR29" s="313"/>
      <c r="AS29" s="314"/>
      <c r="AT29" s="116" t="str">
        <f>IF(RIGHT(VLOOKUP(AB29,入力2!$BH$35:$BQ$94,5))="段",LEFT(VLOOKUP(AB29,入力2!$BH$35:$BQ$94,5)),"")</f>
        <v/>
      </c>
      <c r="AU29" s="116" t="str">
        <f>IF(RIGHT(VLOOKUP(AB29,入力2!$BH$35:$BQ$94,5))="級",LEFT(VLOOKUP(AB29,入力2!$BH$35:$BQ$94,5)),"")</f>
        <v/>
      </c>
      <c r="AV29" s="116" t="str">
        <f>LEFT(VLOOKUP(AB29,入力2!$BH$35:$BQ$94,6),1)</f>
        <v/>
      </c>
      <c r="AW29" s="117" t="str">
        <f>VLOOKUP(AB29,入力2!$BH$35:$BQ$94,9)</f>
        <v/>
      </c>
      <c r="AX29" s="312" t="str">
        <f>VLOOKUP(AB29,入力2!$BH$35:$BQ$94,10)</f>
        <v/>
      </c>
      <c r="AY29" s="313"/>
      <c r="AZ29" s="313"/>
      <c r="BA29" s="315"/>
    </row>
    <row r="30" spans="1:53" ht="19.5" thickBot="1">
      <c r="D30" s="305" t="s">
        <v>7</v>
      </c>
      <c r="E30" s="305"/>
      <c r="F30" s="305"/>
      <c r="H30" s="126"/>
      <c r="I30" s="126"/>
      <c r="J30" s="126"/>
      <c r="K30" s="126"/>
      <c r="L30" s="126"/>
      <c r="M30" s="126"/>
      <c r="N30" s="126"/>
      <c r="O30" s="126"/>
      <c r="P30" s="306" t="s">
        <v>1364</v>
      </c>
      <c r="Q30" s="306"/>
      <c r="R30" s="306"/>
      <c r="S30" s="306"/>
      <c r="T30" s="306"/>
      <c r="U30" s="306"/>
      <c r="V30" s="306"/>
      <c r="W30" s="306"/>
      <c r="X30" s="306"/>
      <c r="Y30" s="306"/>
      <c r="Z30" s="306"/>
      <c r="AE30" s="305" t="s">
        <v>7</v>
      </c>
      <c r="AF30" s="305"/>
      <c r="AG30" s="305"/>
      <c r="AI30" s="126"/>
      <c r="AJ30" s="126"/>
      <c r="AK30" s="126"/>
      <c r="AL30" s="126"/>
      <c r="AM30" s="126"/>
      <c r="AN30" s="126"/>
      <c r="AO30" s="126"/>
      <c r="AP30" s="126"/>
      <c r="AQ30" s="306" t="s">
        <v>1364</v>
      </c>
      <c r="AR30" s="306"/>
      <c r="AS30" s="306"/>
      <c r="AT30" s="306"/>
      <c r="AU30" s="306"/>
      <c r="AV30" s="306"/>
      <c r="AW30" s="306"/>
      <c r="AX30" s="306"/>
      <c r="AY30" s="306"/>
      <c r="AZ30" s="306"/>
      <c r="BA30" s="306"/>
    </row>
    <row r="31" spans="1:53" ht="33" customHeight="1">
      <c r="A31" s="126">
        <v>1</v>
      </c>
      <c r="B31" s="126"/>
      <c r="D31" s="118" t="s">
        <v>1365</v>
      </c>
      <c r="E31" s="333" t="s">
        <v>1366</v>
      </c>
      <c r="F31" s="334"/>
      <c r="G31" s="334"/>
      <c r="H31" s="334"/>
      <c r="I31" s="334"/>
      <c r="J31" s="334"/>
      <c r="K31" s="334"/>
      <c r="L31" s="335"/>
      <c r="M31" s="336" t="s">
        <v>1367</v>
      </c>
      <c r="N31" s="337"/>
      <c r="O31" s="337"/>
      <c r="P31" s="337"/>
      <c r="Q31" s="337"/>
      <c r="R31" s="338"/>
      <c r="S31" s="119" t="s">
        <v>1496</v>
      </c>
      <c r="T31" s="120" t="s">
        <v>1497</v>
      </c>
      <c r="U31" s="119" t="s">
        <v>1368</v>
      </c>
      <c r="V31" s="120" t="s">
        <v>1369</v>
      </c>
      <c r="W31" s="333" t="s">
        <v>1415</v>
      </c>
      <c r="X31" s="334"/>
      <c r="Y31" s="334"/>
      <c r="Z31" s="339"/>
      <c r="AB31" s="126">
        <v>2</v>
      </c>
      <c r="AC31" s="126"/>
      <c r="AE31" s="118" t="s">
        <v>1365</v>
      </c>
      <c r="AF31" s="333" t="s">
        <v>1366</v>
      </c>
      <c r="AG31" s="334"/>
      <c r="AH31" s="334"/>
      <c r="AI31" s="334"/>
      <c r="AJ31" s="334"/>
      <c r="AK31" s="334"/>
      <c r="AL31" s="334"/>
      <c r="AM31" s="335"/>
      <c r="AN31" s="336" t="s">
        <v>1367</v>
      </c>
      <c r="AO31" s="337"/>
      <c r="AP31" s="337"/>
      <c r="AQ31" s="337"/>
      <c r="AR31" s="337"/>
      <c r="AS31" s="338"/>
      <c r="AT31" s="119" t="s">
        <v>1496</v>
      </c>
      <c r="AU31" s="120" t="s">
        <v>1497</v>
      </c>
      <c r="AV31" s="119" t="s">
        <v>1368</v>
      </c>
      <c r="AW31" s="120" t="s">
        <v>1369</v>
      </c>
      <c r="AX31" s="333" t="s">
        <v>1415</v>
      </c>
      <c r="AY31" s="334"/>
      <c r="AZ31" s="334"/>
      <c r="BA31" s="339"/>
    </row>
    <row r="32" spans="1:53">
      <c r="A32">
        <f>(A31-1)*5+1</f>
        <v>1</v>
      </c>
      <c r="D32" s="128">
        <v>1</v>
      </c>
      <c r="E32" s="328" t="s">
        <v>1385</v>
      </c>
      <c r="F32" s="329"/>
      <c r="G32" s="329" t="str">
        <f>VLOOKUP(A32,入力2!$BH$107:$BQ$146,4)</f>
        <v/>
      </c>
      <c r="H32" s="329"/>
      <c r="I32" s="329"/>
      <c r="J32" s="329"/>
      <c r="K32" s="329"/>
      <c r="L32" s="330"/>
      <c r="M32" s="328" t="str">
        <f>VLOOKUP(A32,入力2!$BH$107:$BQ$146,8)</f>
        <v/>
      </c>
      <c r="N32" s="329"/>
      <c r="O32" s="329"/>
      <c r="P32" s="329"/>
      <c r="Q32" s="329"/>
      <c r="R32" s="330"/>
      <c r="S32" s="124" t="str">
        <f>IF(RIGHT(VLOOKUP(A32,入力2!$BH$107:$BQ$146,5))="段",LEFT(VLOOKUP(A32,入力2!$BH$107:$BQ$146,5)),"")</f>
        <v/>
      </c>
      <c r="T32" s="124" t="str">
        <f>IF(RIGHT(VLOOKUP(A32,入力2!$BH$107:$BQ$146,5))="級",LEFT(VLOOKUP(A32,入力2!$BH$107:$BQ$146,5)),"")</f>
        <v/>
      </c>
      <c r="U32" s="124" t="str">
        <f>LEFT(VLOOKUP(A32,入力2!$BH$107:$BQ$146,6),1)</f>
        <v/>
      </c>
      <c r="V32" s="129" t="str">
        <f>VLOOKUP(A32,入力2!$BH$107:$BQ$146,9)</f>
        <v/>
      </c>
      <c r="W32" s="328" t="str">
        <f>VLOOKUP(A32,入力2!$BH$107:$BQ$146,10)</f>
        <v/>
      </c>
      <c r="X32" s="329"/>
      <c r="Y32" s="329"/>
      <c r="Z32" s="331"/>
      <c r="AB32">
        <f>(AB31-1)*5+1</f>
        <v>6</v>
      </c>
      <c r="AE32" s="128">
        <v>1</v>
      </c>
      <c r="AF32" s="328" t="s">
        <v>1385</v>
      </c>
      <c r="AG32" s="329"/>
      <c r="AH32" s="329" t="e">
        <f>VLOOKUP(AB32,入力2!$BH$95:$BQ$134,4)</f>
        <v>#N/A</v>
      </c>
      <c r="AI32" s="329"/>
      <c r="AJ32" s="329"/>
      <c r="AK32" s="329"/>
      <c r="AL32" s="329"/>
      <c r="AM32" s="330"/>
      <c r="AN32" s="328" t="e">
        <f>VLOOKUP(AB32,入力2!$BH$95:$BQ$134,8)</f>
        <v>#N/A</v>
      </c>
      <c r="AO32" s="329"/>
      <c r="AP32" s="329"/>
      <c r="AQ32" s="329"/>
      <c r="AR32" s="329"/>
      <c r="AS32" s="330"/>
      <c r="AT32" s="124" t="e">
        <f>IF(RIGHT(VLOOKUP(AB32,入力2!$BH$95:$BQ$134,5))="段",LEFT(VLOOKUP(AB32,入力2!$BH$95:$BQ$134,5)),"")</f>
        <v>#N/A</v>
      </c>
      <c r="AU32" s="124" t="e">
        <f>IF(RIGHT(VLOOKUP(AB32,入力2!$BH$95:$BQ$134,5))="級",LEFT(VLOOKUP(AB32,入力2!$BH$95:$BQ$134,5)),"")</f>
        <v>#N/A</v>
      </c>
      <c r="AV32" s="124" t="e">
        <f>LEFT(VLOOKUP(AB32,入力2!$BH$95:$BQ$134,6),1)</f>
        <v>#N/A</v>
      </c>
      <c r="AW32" s="129" t="e">
        <f>VLOOKUP(AB32,入力2!$BH$95:$BQ$134,9)</f>
        <v>#N/A</v>
      </c>
      <c r="AX32" s="328" t="e">
        <f>VLOOKUP(AB32,入力2!$BH$95:$BQ$134,10)</f>
        <v>#N/A</v>
      </c>
      <c r="AY32" s="329"/>
      <c r="AZ32" s="329"/>
      <c r="BA32" s="331"/>
    </row>
    <row r="33" spans="1:53">
      <c r="A33">
        <f>A32+1</f>
        <v>2</v>
      </c>
      <c r="D33" s="130">
        <v>2</v>
      </c>
      <c r="E33" s="405" t="s">
        <v>1386</v>
      </c>
      <c r="F33" s="406"/>
      <c r="G33" s="406" t="str">
        <f>VLOOKUP(A33,入力2!$BH$107:$BQ$146,4)</f>
        <v/>
      </c>
      <c r="H33" s="406"/>
      <c r="I33" s="406"/>
      <c r="J33" s="406"/>
      <c r="K33" s="406"/>
      <c r="L33" s="407"/>
      <c r="M33" s="405" t="str">
        <f>VLOOKUP(A33,入力2!$BH$107:$BQ$146,8)</f>
        <v/>
      </c>
      <c r="N33" s="406"/>
      <c r="O33" s="406"/>
      <c r="P33" s="406"/>
      <c r="Q33" s="406"/>
      <c r="R33" s="407"/>
      <c r="S33" s="131" t="str">
        <f>IF(RIGHT(VLOOKUP(A33,入力2!$BH$107:$BQ$146,5))="段",LEFT(VLOOKUP(A33,入力2!$BH$107:$BQ$146,5)),"")</f>
        <v/>
      </c>
      <c r="T33" s="131" t="str">
        <f>IF(RIGHT(VLOOKUP(A33,入力2!$BH$107:$BQ$146,5))="級",LEFT(VLOOKUP(A33,入力2!$BH$107:$BQ$146,5)),"")</f>
        <v/>
      </c>
      <c r="U33" s="131" t="str">
        <f>LEFT(VLOOKUP(A33,入力2!$BH$107:$BQ$146,6),1)</f>
        <v/>
      </c>
      <c r="V33" s="132" t="str">
        <f>VLOOKUP(A33,入力2!$BH$107:$BQ$146,9)</f>
        <v/>
      </c>
      <c r="W33" s="405" t="str">
        <f>VLOOKUP(A33,入力2!$BH$107:$BQ$146,10)</f>
        <v/>
      </c>
      <c r="X33" s="406"/>
      <c r="Y33" s="406"/>
      <c r="Z33" s="408"/>
      <c r="AB33">
        <f>AB32+1</f>
        <v>7</v>
      </c>
      <c r="AE33" s="130">
        <v>2</v>
      </c>
      <c r="AF33" s="405" t="s">
        <v>1386</v>
      </c>
      <c r="AG33" s="406"/>
      <c r="AH33" s="406" t="e">
        <f>VLOOKUP(AB33,入力2!$BH$95:$BQ$134,4)</f>
        <v>#N/A</v>
      </c>
      <c r="AI33" s="406"/>
      <c r="AJ33" s="406"/>
      <c r="AK33" s="406"/>
      <c r="AL33" s="406"/>
      <c r="AM33" s="407"/>
      <c r="AN33" s="405" t="e">
        <f>VLOOKUP(AB33,入力2!$BH$95:$BQ$134,8)</f>
        <v>#N/A</v>
      </c>
      <c r="AO33" s="406"/>
      <c r="AP33" s="406"/>
      <c r="AQ33" s="406"/>
      <c r="AR33" s="406"/>
      <c r="AS33" s="407"/>
      <c r="AT33" s="131" t="e">
        <f>IF(RIGHT(VLOOKUP(AB33,入力2!$BH$95:$BQ$134,5))="段",LEFT(VLOOKUP(AB33,入力2!$BH$95:$BQ$134,5)),"")</f>
        <v>#N/A</v>
      </c>
      <c r="AU33" s="131" t="e">
        <f>IF(RIGHT(VLOOKUP(AB33,入力2!$BH$95:$BQ$134,5))="級",LEFT(VLOOKUP(AB33,入力2!$BH$95:$BQ$134,5)),"")</f>
        <v>#N/A</v>
      </c>
      <c r="AV33" s="131" t="e">
        <f>LEFT(VLOOKUP(AB33,入力2!$BH$95:$BQ$134,6),1)</f>
        <v>#N/A</v>
      </c>
      <c r="AW33" s="132" t="e">
        <f>VLOOKUP(AB33,入力2!$BH$95:$BQ$134,9)</f>
        <v>#N/A</v>
      </c>
      <c r="AX33" s="405" t="e">
        <f>VLOOKUP(AB33,入力2!$BH$95:$BQ$134,10)</f>
        <v>#N/A</v>
      </c>
      <c r="AY33" s="406"/>
      <c r="AZ33" s="406"/>
      <c r="BA33" s="408"/>
    </row>
    <row r="34" spans="1:53">
      <c r="A34">
        <f t="shared" ref="A34:A35" si="4">A33+1</f>
        <v>3</v>
      </c>
      <c r="D34" s="121">
        <v>3</v>
      </c>
      <c r="E34" s="401" t="s">
        <v>1385</v>
      </c>
      <c r="F34" s="402"/>
      <c r="G34" s="402" t="str">
        <f>VLOOKUP(A34,入力2!$BH$107:$BQ$146,4)</f>
        <v/>
      </c>
      <c r="H34" s="402"/>
      <c r="I34" s="402"/>
      <c r="J34" s="402"/>
      <c r="K34" s="402"/>
      <c r="L34" s="403"/>
      <c r="M34" s="401" t="str">
        <f>VLOOKUP(A34,入力2!$BH$107:$BQ$146,8)</f>
        <v/>
      </c>
      <c r="N34" s="402"/>
      <c r="O34" s="402"/>
      <c r="P34" s="402"/>
      <c r="Q34" s="402"/>
      <c r="R34" s="403"/>
      <c r="S34" s="112" t="str">
        <f>IF(RIGHT(VLOOKUP(A34,入力2!$BH$107:$BQ$146,5))="段",LEFT(VLOOKUP(A34,入力2!$BH$107:$BQ$146,5)),"")</f>
        <v/>
      </c>
      <c r="T34" s="112" t="str">
        <f>IF(RIGHT(VLOOKUP(A34,入力2!$BH$107:$BQ$146,5))="級",LEFT(VLOOKUP(A34,入力2!$BH$107:$BQ$146,5)),"")</f>
        <v/>
      </c>
      <c r="U34" s="112" t="str">
        <f>LEFT(VLOOKUP(A34,入力2!$BH$107:$BQ$146,6),1)</f>
        <v/>
      </c>
      <c r="V34" s="113" t="str">
        <f>VLOOKUP(A34,入力2!$BH$107:$BQ$146,9)</f>
        <v/>
      </c>
      <c r="W34" s="401" t="str">
        <f>VLOOKUP(A34,入力2!$BH$107:$BQ$146,10)</f>
        <v/>
      </c>
      <c r="X34" s="402"/>
      <c r="Y34" s="402"/>
      <c r="Z34" s="404"/>
      <c r="AB34">
        <f t="shared" ref="AB34:AB35" si="5">AB33+1</f>
        <v>8</v>
      </c>
      <c r="AE34" s="121">
        <v>3</v>
      </c>
      <c r="AF34" s="401" t="s">
        <v>1385</v>
      </c>
      <c r="AG34" s="402"/>
      <c r="AH34" s="402" t="str">
        <f>VLOOKUP(AB34,入力2!$BH$95:$BQ$134,4)</f>
        <v/>
      </c>
      <c r="AI34" s="402"/>
      <c r="AJ34" s="402"/>
      <c r="AK34" s="402"/>
      <c r="AL34" s="402"/>
      <c r="AM34" s="403"/>
      <c r="AN34" s="401" t="str">
        <f>VLOOKUP(AB34,入力2!$BH$95:$BQ$134,8)</f>
        <v/>
      </c>
      <c r="AO34" s="402"/>
      <c r="AP34" s="402"/>
      <c r="AQ34" s="402"/>
      <c r="AR34" s="402"/>
      <c r="AS34" s="403"/>
      <c r="AT34" s="112" t="str">
        <f>IF(RIGHT(VLOOKUP(AB34,入力2!$BH$95:$BQ$134,5))="段",LEFT(VLOOKUP(AB34,入力2!$BH$95:$BQ$134,5)),"")</f>
        <v/>
      </c>
      <c r="AU34" s="112" t="str">
        <f>IF(RIGHT(VLOOKUP(AB34,入力2!$BH$95:$BQ$134,5))="級",LEFT(VLOOKUP(AB34,入力2!$BH$95:$BQ$134,5)),"")</f>
        <v/>
      </c>
      <c r="AV34" s="112" t="str">
        <f>LEFT(VLOOKUP(AB34,入力2!$BH$95:$BQ$134,6),1)</f>
        <v/>
      </c>
      <c r="AW34" s="113" t="str">
        <f>VLOOKUP(AB34,入力2!$BH$95:$BQ$134,9)</f>
        <v/>
      </c>
      <c r="AX34" s="401" t="str">
        <f>VLOOKUP(AB34,入力2!$BH$95:$BQ$134,10)</f>
        <v/>
      </c>
      <c r="AY34" s="402"/>
      <c r="AZ34" s="402"/>
      <c r="BA34" s="404"/>
    </row>
    <row r="35" spans="1:53" ht="19.5" thickBot="1">
      <c r="A35">
        <f t="shared" si="4"/>
        <v>4</v>
      </c>
      <c r="D35" s="123">
        <v>4</v>
      </c>
      <c r="E35" s="312" t="s">
        <v>1386</v>
      </c>
      <c r="F35" s="313"/>
      <c r="G35" s="313" t="str">
        <f>VLOOKUP(A35,入力2!$BH$107:$BQ$146,4)</f>
        <v/>
      </c>
      <c r="H35" s="313"/>
      <c r="I35" s="313"/>
      <c r="J35" s="313"/>
      <c r="K35" s="313"/>
      <c r="L35" s="314"/>
      <c r="M35" s="312" t="str">
        <f>VLOOKUP(A35,入力2!$BH$107:$BQ$146,8)</f>
        <v/>
      </c>
      <c r="N35" s="313"/>
      <c r="O35" s="313"/>
      <c r="P35" s="313"/>
      <c r="Q35" s="313"/>
      <c r="R35" s="314"/>
      <c r="S35" s="116" t="str">
        <f>IF(RIGHT(VLOOKUP(A35,入力2!$BH$107:$BQ$146,5))="段",LEFT(VLOOKUP(A35,入力2!$BH$107:$BQ$146,5)),"")</f>
        <v/>
      </c>
      <c r="T35" s="116" t="str">
        <f>IF(RIGHT(VLOOKUP(A35,入力2!$BH$107:$BQ$146,5))="級",LEFT(VLOOKUP(A35,入力2!$BH$107:$BQ$146,5)),"")</f>
        <v/>
      </c>
      <c r="U35" s="116" t="str">
        <f>LEFT(VLOOKUP(A35,入力2!$BH$107:$BQ$146,6),1)</f>
        <v/>
      </c>
      <c r="V35" s="117" t="str">
        <f>VLOOKUP(A35,入力2!$BH$107:$BQ$146,9)</f>
        <v/>
      </c>
      <c r="W35" s="312" t="str">
        <f>VLOOKUP(A35,入力2!$BH$107:$BQ$146,10)</f>
        <v/>
      </c>
      <c r="X35" s="313"/>
      <c r="Y35" s="313"/>
      <c r="Z35" s="315"/>
      <c r="AB35">
        <f t="shared" si="5"/>
        <v>9</v>
      </c>
      <c r="AE35" s="123">
        <v>4</v>
      </c>
      <c r="AF35" s="312" t="s">
        <v>1386</v>
      </c>
      <c r="AG35" s="313"/>
      <c r="AH35" s="313" t="str">
        <f>VLOOKUP(AB35,入力2!$BH$95:$BQ$134,4)</f>
        <v/>
      </c>
      <c r="AI35" s="313"/>
      <c r="AJ35" s="313"/>
      <c r="AK35" s="313"/>
      <c r="AL35" s="313"/>
      <c r="AM35" s="314"/>
      <c r="AN35" s="312" t="str">
        <f>VLOOKUP(AB35,入力2!$BH$95:$BQ$134,8)</f>
        <v/>
      </c>
      <c r="AO35" s="313"/>
      <c r="AP35" s="313"/>
      <c r="AQ35" s="313"/>
      <c r="AR35" s="313"/>
      <c r="AS35" s="314"/>
      <c r="AT35" s="116" t="str">
        <f>IF(RIGHT(VLOOKUP(AB35,入力2!$BH$95:$BQ$134,5))="段",LEFT(VLOOKUP(AB35,入力2!$BH$95:$BQ$134,5)),"")</f>
        <v/>
      </c>
      <c r="AU35" s="116" t="str">
        <f>IF(RIGHT(VLOOKUP(AB35,入力2!$BH$95:$BQ$134,5))="級",LEFT(VLOOKUP(AB35,入力2!$BH$95:$BQ$134,5)),"")</f>
        <v/>
      </c>
      <c r="AV35" s="116" t="str">
        <f>LEFT(VLOOKUP(AB35,入力2!$BH$95:$BQ$134,6),1)</f>
        <v/>
      </c>
      <c r="AW35" s="117" t="str">
        <f>VLOOKUP(AB35,入力2!$BH$95:$BQ$134,9)</f>
        <v/>
      </c>
      <c r="AX35" s="312" t="str">
        <f>VLOOKUP(AB35,入力2!$BH$95:$BQ$134,10)</f>
        <v/>
      </c>
      <c r="AY35" s="313"/>
      <c r="AZ35" s="313"/>
      <c r="BA35" s="315"/>
    </row>
    <row r="37" spans="1:53">
      <c r="D37" s="157"/>
      <c r="E37" s="157" t="s">
        <v>1520</v>
      </c>
      <c r="F37" s="157"/>
      <c r="G37" s="157"/>
      <c r="H37" s="157"/>
      <c r="I37" s="157"/>
      <c r="J37" s="157"/>
      <c r="K37" s="157"/>
      <c r="L37" s="157"/>
      <c r="M37" s="157"/>
      <c r="N37" s="157"/>
      <c r="O37" s="157"/>
      <c r="P37" s="157"/>
      <c r="Q37" s="157"/>
      <c r="R37" s="157"/>
      <c r="S37" s="157"/>
      <c r="T37" s="157"/>
      <c r="U37" s="157"/>
    </row>
    <row r="38" spans="1:53">
      <c r="D38" s="157" t="s">
        <v>1379</v>
      </c>
      <c r="E38" s="157">
        <f>入力4!AK68</f>
        <v>0</v>
      </c>
      <c r="F38" s="157" t="s">
        <v>1521</v>
      </c>
      <c r="G38" s="157"/>
      <c r="H38" s="157" t="s">
        <v>1524</v>
      </c>
      <c r="I38" s="327">
        <f>入力4!AH67</f>
        <v>10000</v>
      </c>
      <c r="J38" s="327"/>
      <c r="K38" s="157" t="s">
        <v>1516</v>
      </c>
      <c r="L38" s="157"/>
      <c r="M38" s="157"/>
      <c r="N38" s="327">
        <f>入力4!AH69</f>
        <v>0</v>
      </c>
      <c r="O38" s="327"/>
      <c r="P38" s="157"/>
      <c r="Q38" s="157"/>
      <c r="R38" s="157"/>
      <c r="S38" s="157"/>
      <c r="T38" s="157"/>
      <c r="U38" s="157"/>
    </row>
    <row r="39" spans="1:53">
      <c r="D39" s="157" t="s">
        <v>1381</v>
      </c>
      <c r="E39" s="157">
        <f>入力4!AW68</f>
        <v>0</v>
      </c>
      <c r="F39" s="157" t="s">
        <v>1522</v>
      </c>
      <c r="G39" s="157"/>
      <c r="H39" s="157" t="s">
        <v>1524</v>
      </c>
      <c r="I39" s="327">
        <f>入力4!AT67</f>
        <v>2000</v>
      </c>
      <c r="J39" s="327"/>
      <c r="K39" s="157" t="s">
        <v>1518</v>
      </c>
      <c r="L39" s="157"/>
      <c r="M39" s="157"/>
      <c r="N39" s="327">
        <f>入力4!AT69</f>
        <v>0</v>
      </c>
      <c r="O39" s="327"/>
      <c r="P39" s="157"/>
      <c r="Q39" s="157"/>
      <c r="R39" s="157"/>
      <c r="S39" s="157"/>
      <c r="T39" s="157"/>
      <c r="U39" s="157"/>
    </row>
    <row r="40" spans="1:53">
      <c r="D40" s="158" t="s">
        <v>1380</v>
      </c>
      <c r="E40" s="158">
        <f>入力4!AQ68</f>
        <v>0</v>
      </c>
      <c r="F40" s="158" t="s">
        <v>1523</v>
      </c>
      <c r="G40" s="158"/>
      <c r="H40" s="158" t="s">
        <v>1524</v>
      </c>
      <c r="I40" s="340">
        <f>入力4!AN67</f>
        <v>1000</v>
      </c>
      <c r="J40" s="340"/>
      <c r="K40" s="158" t="s">
        <v>1517</v>
      </c>
      <c r="L40" s="158"/>
      <c r="M40" s="158"/>
      <c r="N40" s="340">
        <f>入力4!AN69</f>
        <v>0</v>
      </c>
      <c r="O40" s="340"/>
      <c r="P40" s="158"/>
      <c r="Q40" s="158" t="s">
        <v>1519</v>
      </c>
      <c r="R40" s="340">
        <f>入力4!AH71</f>
        <v>0</v>
      </c>
      <c r="S40" s="340"/>
      <c r="T40" s="340"/>
      <c r="U40" s="158"/>
    </row>
  </sheetData>
  <mergeCells count="167">
    <mergeCell ref="R40:T40"/>
    <mergeCell ref="I38:J38"/>
    <mergeCell ref="N38:O38"/>
    <mergeCell ref="I39:J39"/>
    <mergeCell ref="N39:O39"/>
    <mergeCell ref="I40:J40"/>
    <mergeCell ref="N40:O40"/>
    <mergeCell ref="AN34:AS34"/>
    <mergeCell ref="AX34:BA34"/>
    <mergeCell ref="E35:F35"/>
    <mergeCell ref="G35:L35"/>
    <mergeCell ref="M35:R35"/>
    <mergeCell ref="W35:Z35"/>
    <mergeCell ref="AF35:AG35"/>
    <mergeCell ref="AH35:AM35"/>
    <mergeCell ref="AN35:AS35"/>
    <mergeCell ref="AX35:BA35"/>
    <mergeCell ref="E34:F34"/>
    <mergeCell ref="G34:L34"/>
    <mergeCell ref="M34:R34"/>
    <mergeCell ref="W34:Z34"/>
    <mergeCell ref="AF34:AG34"/>
    <mergeCell ref="AH34:AM34"/>
    <mergeCell ref="AN32:AS32"/>
    <mergeCell ref="AX32:BA32"/>
    <mergeCell ref="E33:F33"/>
    <mergeCell ref="G33:L33"/>
    <mergeCell ref="M33:R33"/>
    <mergeCell ref="W33:Z33"/>
    <mergeCell ref="AF33:AG33"/>
    <mergeCell ref="AH33:AM33"/>
    <mergeCell ref="AN33:AS33"/>
    <mergeCell ref="AX33:BA33"/>
    <mergeCell ref="E32:F32"/>
    <mergeCell ref="G32:L32"/>
    <mergeCell ref="M32:R32"/>
    <mergeCell ref="W32:Z32"/>
    <mergeCell ref="AF32:AG32"/>
    <mergeCell ref="AH32:AM32"/>
    <mergeCell ref="D30:F30"/>
    <mergeCell ref="P30:Z30"/>
    <mergeCell ref="AE30:AG30"/>
    <mergeCell ref="AQ30:BA30"/>
    <mergeCell ref="E31:L31"/>
    <mergeCell ref="M31:R31"/>
    <mergeCell ref="W31:Z31"/>
    <mergeCell ref="AF31:AM31"/>
    <mergeCell ref="AN31:AS31"/>
    <mergeCell ref="AX31:BA31"/>
    <mergeCell ref="E29:L29"/>
    <mergeCell ref="M29:R29"/>
    <mergeCell ref="W29:Z29"/>
    <mergeCell ref="AF29:AM29"/>
    <mergeCell ref="AN29:AS29"/>
    <mergeCell ref="AX29:BA29"/>
    <mergeCell ref="E28:L28"/>
    <mergeCell ref="M28:R28"/>
    <mergeCell ref="W28:Z28"/>
    <mergeCell ref="AF28:AM28"/>
    <mergeCell ref="AN28:AS28"/>
    <mergeCell ref="AX28:BA28"/>
    <mergeCell ref="E27:L27"/>
    <mergeCell ref="M27:R27"/>
    <mergeCell ref="W27:Z27"/>
    <mergeCell ref="AF27:AM27"/>
    <mergeCell ref="AN27:AS27"/>
    <mergeCell ref="AX27:BA27"/>
    <mergeCell ref="E26:L26"/>
    <mergeCell ref="M26:R26"/>
    <mergeCell ref="W26:Z26"/>
    <mergeCell ref="AF26:AM26"/>
    <mergeCell ref="AN26:AS26"/>
    <mergeCell ref="AX26:BA26"/>
    <mergeCell ref="E25:L25"/>
    <mergeCell ref="M25:R25"/>
    <mergeCell ref="W25:Z25"/>
    <mergeCell ref="AF25:AM25"/>
    <mergeCell ref="AN25:AS25"/>
    <mergeCell ref="AX25:BA25"/>
    <mergeCell ref="D23:F23"/>
    <mergeCell ref="P23:Z23"/>
    <mergeCell ref="AE23:AG23"/>
    <mergeCell ref="AQ23:BA23"/>
    <mergeCell ref="E24:L24"/>
    <mergeCell ref="M24:R24"/>
    <mergeCell ref="W24:Z24"/>
    <mergeCell ref="AF24:AM24"/>
    <mergeCell ref="AN24:AS24"/>
    <mergeCell ref="AX24:BA24"/>
    <mergeCell ref="E22:L22"/>
    <mergeCell ref="M22:R22"/>
    <mergeCell ref="W22:Z22"/>
    <mergeCell ref="AF22:AM22"/>
    <mergeCell ref="AN22:AS22"/>
    <mergeCell ref="AX22:BA22"/>
    <mergeCell ref="E21:L21"/>
    <mergeCell ref="M21:R21"/>
    <mergeCell ref="W21:Z21"/>
    <mergeCell ref="AF21:AM21"/>
    <mergeCell ref="AN21:AS21"/>
    <mergeCell ref="AX21:BA21"/>
    <mergeCell ref="E20:L20"/>
    <mergeCell ref="M20:R20"/>
    <mergeCell ref="W20:Z20"/>
    <mergeCell ref="AF20:AM20"/>
    <mergeCell ref="AN20:AS20"/>
    <mergeCell ref="AX20:BA20"/>
    <mergeCell ref="E19:L19"/>
    <mergeCell ref="M19:R19"/>
    <mergeCell ref="W19:Z19"/>
    <mergeCell ref="AF19:AM19"/>
    <mergeCell ref="AN19:AS19"/>
    <mergeCell ref="AX19:BA19"/>
    <mergeCell ref="P12:T12"/>
    <mergeCell ref="E18:L18"/>
    <mergeCell ref="M18:R18"/>
    <mergeCell ref="W18:Z18"/>
    <mergeCell ref="AF18:AM18"/>
    <mergeCell ref="AN18:AS18"/>
    <mergeCell ref="AX18:BA18"/>
    <mergeCell ref="AE16:AG16"/>
    <mergeCell ref="AQ16:BA16"/>
    <mergeCell ref="E17:L17"/>
    <mergeCell ref="M17:R17"/>
    <mergeCell ref="W17:Z17"/>
    <mergeCell ref="AF17:AM17"/>
    <mergeCell ref="AN17:AS17"/>
    <mergeCell ref="AX17:BA17"/>
    <mergeCell ref="D16:F16"/>
    <mergeCell ref="P16:Z16"/>
    <mergeCell ref="D14:E14"/>
    <mergeCell ref="F14:M14"/>
    <mergeCell ref="N14:O14"/>
    <mergeCell ref="P14:Z14"/>
    <mergeCell ref="D8:E8"/>
    <mergeCell ref="F8:M8"/>
    <mergeCell ref="N8:O8"/>
    <mergeCell ref="V8:Z8"/>
    <mergeCell ref="D9:E11"/>
    <mergeCell ref="G9:M9"/>
    <mergeCell ref="N9:O11"/>
    <mergeCell ref="P9:Z11"/>
    <mergeCell ref="F10:M11"/>
    <mergeCell ref="U12:Z12"/>
    <mergeCell ref="D13:E13"/>
    <mergeCell ref="F13:I13"/>
    <mergeCell ref="J13:M13"/>
    <mergeCell ref="N13:O13"/>
    <mergeCell ref="P13:T13"/>
    <mergeCell ref="U13:Z13"/>
    <mergeCell ref="D12:E12"/>
    <mergeCell ref="F12:I12"/>
    <mergeCell ref="J12:M12"/>
    <mergeCell ref="N12:O12"/>
    <mergeCell ref="D1:Z1"/>
    <mergeCell ref="D2:Z2"/>
    <mergeCell ref="Q3:R3"/>
    <mergeCell ref="V3:Z3"/>
    <mergeCell ref="D5:I5"/>
    <mergeCell ref="J5:L5"/>
    <mergeCell ref="M5:P5"/>
    <mergeCell ref="Q5:S5"/>
    <mergeCell ref="D7:E7"/>
    <mergeCell ref="F7:L7"/>
    <mergeCell ref="N7:O7"/>
    <mergeCell ref="P7:U7"/>
    <mergeCell ref="V7:Z7"/>
  </mergeCells>
  <phoneticPr fontId="3"/>
  <pageMargins left="0.25" right="0.25" top="0.75" bottom="0.75" header="0.3" footer="0.3"/>
  <pageSetup paperSize="9" orientation="portrait" r:id="rId1"/>
  <colBreaks count="1" manualBreakCount="1">
    <brk id="29"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2D2E-CD86-4684-BD3E-F9813005435C}">
  <dimension ref="A1:EH146"/>
  <sheetViews>
    <sheetView zoomScale="115" zoomScaleNormal="115" zoomScaleSheetLayoutView="100" workbookViewId="0">
      <pane xSplit="4" ySplit="4" topLeftCell="E5" activePane="bottomRight" state="frozen"/>
      <selection activeCell="D40" sqref="D40"/>
      <selection pane="topRight" activeCell="D40" sqref="D40"/>
      <selection pane="bottomLeft" activeCell="D40" sqref="D40"/>
      <selection pane="bottomRight" activeCell="C5" sqref="C5"/>
    </sheetView>
  </sheetViews>
  <sheetFormatPr defaultRowHeight="18.75" customHeight="1"/>
  <cols>
    <col min="1" max="1" width="3.125" style="14" customWidth="1"/>
    <col min="2" max="2" width="3.25" style="14" customWidth="1"/>
    <col min="3" max="3" width="9.5" style="15" customWidth="1"/>
    <col min="4" max="4" width="9.875" style="14" customWidth="1"/>
    <col min="5" max="6" width="9.5" style="14" customWidth="1"/>
    <col min="7" max="12" width="3.875" style="14" customWidth="1"/>
    <col min="13" max="13" width="9" style="14" bestFit="1" customWidth="1"/>
    <col min="14" max="18" width="4.625" style="14" customWidth="1"/>
    <col min="19" max="19" width="5.25" style="14" bestFit="1" customWidth="1"/>
    <col min="20" max="28" width="9" style="14"/>
    <col min="29" max="29" width="19.25" style="14" customWidth="1"/>
    <col min="30" max="32" width="15.125" style="14" hidden="1" customWidth="1"/>
    <col min="33" max="33" width="10.75" style="14" hidden="1" customWidth="1"/>
    <col min="34" max="34" width="11.375" style="14" hidden="1" customWidth="1"/>
    <col min="35" max="36" width="5" style="14" hidden="1" customWidth="1"/>
    <col min="37" max="37" width="11.375" style="14" hidden="1" customWidth="1"/>
    <col min="38" max="38" width="4.25" style="14" hidden="1" customWidth="1"/>
    <col min="39" max="39" width="11.875" style="14" hidden="1" customWidth="1"/>
    <col min="40" max="40" width="9" style="14" hidden="1" customWidth="1"/>
    <col min="41" max="41" width="4.25" style="14" hidden="1" customWidth="1"/>
    <col min="42" max="42" width="9" style="14" hidden="1" customWidth="1"/>
    <col min="43" max="45" width="5.625" style="14" hidden="1" customWidth="1"/>
    <col min="46" max="51" width="9" style="14" hidden="1" customWidth="1"/>
    <col min="52" max="52" width="11" style="14" hidden="1" customWidth="1"/>
    <col min="53" max="54" width="9" style="14" hidden="1" customWidth="1"/>
    <col min="55" max="55" width="15.5" style="14" hidden="1" customWidth="1"/>
    <col min="56" max="57" width="9" style="14" hidden="1" customWidth="1"/>
    <col min="58" max="58" width="4" style="14" hidden="1" customWidth="1"/>
    <col min="59" max="59" width="9" style="14" hidden="1" customWidth="1"/>
    <col min="60" max="60" width="9" style="108" hidden="1" customWidth="1"/>
    <col min="61" max="65" width="9" style="14" hidden="1" customWidth="1"/>
    <col min="66" max="66" width="11" style="14" hidden="1" customWidth="1"/>
    <col min="67" max="68" width="9" style="14" hidden="1" customWidth="1"/>
    <col min="69" max="69" width="15.5" style="14" hidden="1" customWidth="1"/>
    <col min="70" max="71" width="9" style="14" hidden="1" customWidth="1"/>
    <col min="72" max="72" width="4" style="14" hidden="1" customWidth="1"/>
    <col min="73" max="73" width="9" style="154" hidden="1" customWidth="1"/>
    <col min="74" max="79" width="9" style="14" hidden="1" customWidth="1"/>
    <col min="80" max="80" width="11" style="14" hidden="1" customWidth="1"/>
    <col min="81" max="82" width="9" style="14" hidden="1" customWidth="1"/>
    <col min="83" max="83" width="15.5" style="14" hidden="1" customWidth="1"/>
    <col min="84" max="85" width="9" style="14" hidden="1" customWidth="1"/>
    <col min="86" max="86" width="4" style="14" hidden="1" customWidth="1"/>
    <col min="87" max="87" width="9" style="14" hidden="1" customWidth="1"/>
    <col min="88" max="88" width="111.125" style="14" customWidth="1"/>
    <col min="89" max="89" width="3.875" style="14" customWidth="1"/>
    <col min="90" max="90" width="12.125" style="14" customWidth="1"/>
    <col min="91" max="91" width="5.75" style="14" customWidth="1"/>
    <col min="92" max="92" width="4.875" style="14" customWidth="1"/>
    <col min="93" max="95" width="5.75" style="14" customWidth="1"/>
    <col min="96" max="96" width="15.125" style="14" customWidth="1"/>
    <col min="97" max="97" width="4" style="14" customWidth="1"/>
    <col min="98" max="98" width="11.75" style="14" customWidth="1"/>
    <col min="99" max="99" width="5.75" style="14" customWidth="1"/>
    <col min="100" max="100" width="4.875" style="14" customWidth="1"/>
    <col min="101" max="103" width="5.75" style="14" customWidth="1"/>
    <col min="104" max="104" width="13" style="14" customWidth="1"/>
    <col min="105" max="105" width="9" style="14" customWidth="1"/>
    <col min="106" max="106" width="3.875" style="14" customWidth="1"/>
    <col min="107" max="107" width="12.125" style="14" customWidth="1"/>
    <col min="108" max="108" width="5.75" style="14" customWidth="1"/>
    <col min="109" max="109" width="4.875" style="14" customWidth="1"/>
    <col min="110" max="112" width="5.75" style="14" customWidth="1"/>
    <col min="113" max="113" width="15.125" style="14" customWidth="1"/>
    <col min="114" max="114" width="4" style="14" customWidth="1"/>
    <col min="115" max="115" width="11.75" style="14" customWidth="1"/>
    <col min="116" max="116" width="5.75" style="14" customWidth="1"/>
    <col min="117" max="117" width="4.875" style="14" customWidth="1"/>
    <col min="118" max="120" width="5.75" style="14" customWidth="1"/>
    <col min="121" max="121" width="13" style="14" customWidth="1"/>
    <col min="122" max="122" width="9" style="14"/>
    <col min="123" max="123" width="3.875" style="14" customWidth="1"/>
    <col min="124" max="124" width="12.125" style="14" customWidth="1"/>
    <col min="125" max="125" width="5.75" style="14" customWidth="1"/>
    <col min="126" max="126" width="4.875" style="14" customWidth="1"/>
    <col min="127" max="129" width="5.75" style="14" customWidth="1"/>
    <col min="130" max="130" width="15.125" style="14" customWidth="1"/>
    <col min="131" max="131" width="4" style="14" customWidth="1"/>
    <col min="132" max="132" width="11.75" style="14" customWidth="1"/>
    <col min="133" max="133" width="5.75" style="14" customWidth="1"/>
    <col min="134" max="134" width="4.875" style="14" customWidth="1"/>
    <col min="135" max="137" width="5.75" style="14" customWidth="1"/>
    <col min="138" max="138" width="13" style="14" customWidth="1"/>
    <col min="139" max="16384" width="9" style="14"/>
  </cols>
  <sheetData>
    <row r="1" spans="1:138" ht="18.75" hidden="1" customHeight="1">
      <c r="A1" s="14" t="s">
        <v>1553</v>
      </c>
      <c r="B1" s="14">
        <v>1</v>
      </c>
      <c r="C1" s="15">
        <v>2</v>
      </c>
      <c r="D1" s="14">
        <v>3</v>
      </c>
      <c r="E1" s="15">
        <v>4</v>
      </c>
      <c r="F1" s="14">
        <v>5</v>
      </c>
      <c r="G1" s="15">
        <v>6</v>
      </c>
      <c r="H1" s="14">
        <v>7</v>
      </c>
      <c r="I1" s="15">
        <v>8</v>
      </c>
      <c r="J1" s="14">
        <v>9</v>
      </c>
      <c r="K1" s="15">
        <v>10</v>
      </c>
      <c r="L1" s="14">
        <v>11</v>
      </c>
      <c r="M1" s="15">
        <v>12</v>
      </c>
      <c r="N1" s="14">
        <v>13</v>
      </c>
      <c r="O1" s="15">
        <v>14</v>
      </c>
      <c r="P1" s="14">
        <v>15</v>
      </c>
      <c r="Q1" s="15">
        <v>16</v>
      </c>
      <c r="R1" s="14">
        <v>17</v>
      </c>
      <c r="S1" s="15">
        <v>18</v>
      </c>
      <c r="T1" s="14">
        <v>19</v>
      </c>
      <c r="U1" s="15">
        <v>20</v>
      </c>
      <c r="V1" s="14">
        <v>21</v>
      </c>
      <c r="W1" s="15">
        <v>22</v>
      </c>
      <c r="X1" s="14">
        <v>23</v>
      </c>
      <c r="Y1" s="15">
        <v>24</v>
      </c>
      <c r="Z1" s="14">
        <v>25</v>
      </c>
      <c r="AA1" s="15">
        <v>26</v>
      </c>
      <c r="AB1" s="14">
        <v>27</v>
      </c>
      <c r="AC1" s="15">
        <v>28</v>
      </c>
      <c r="AD1" s="14">
        <v>29</v>
      </c>
      <c r="AE1" s="15">
        <v>30</v>
      </c>
      <c r="AF1" s="14">
        <v>31</v>
      </c>
      <c r="AG1" s="15">
        <v>32</v>
      </c>
      <c r="AH1" s="14">
        <v>33</v>
      </c>
      <c r="AI1" s="15">
        <v>34</v>
      </c>
      <c r="AJ1" s="14">
        <v>35</v>
      </c>
      <c r="AK1" s="15">
        <v>36</v>
      </c>
      <c r="AL1" s="14">
        <v>37</v>
      </c>
      <c r="AM1" s="15">
        <v>38</v>
      </c>
      <c r="AN1" s="14">
        <v>39</v>
      </c>
      <c r="AO1" s="15">
        <v>40</v>
      </c>
      <c r="AP1" s="14">
        <v>41</v>
      </c>
      <c r="AQ1" s="15">
        <v>42</v>
      </c>
      <c r="AR1" s="14">
        <v>43</v>
      </c>
      <c r="AS1" s="15">
        <v>44</v>
      </c>
      <c r="AT1" s="14">
        <v>45</v>
      </c>
      <c r="AU1" s="15">
        <v>46</v>
      </c>
      <c r="AV1" s="14">
        <v>47</v>
      </c>
      <c r="AW1" s="15">
        <v>48</v>
      </c>
      <c r="AX1" s="14">
        <v>49</v>
      </c>
      <c r="AY1" s="15">
        <v>50</v>
      </c>
      <c r="AZ1" s="14">
        <v>51</v>
      </c>
      <c r="BA1" s="15">
        <v>52</v>
      </c>
      <c r="BB1" s="14">
        <v>53</v>
      </c>
      <c r="BC1" s="15">
        <v>54</v>
      </c>
      <c r="BD1" s="14">
        <v>55</v>
      </c>
      <c r="BE1" s="15">
        <v>56</v>
      </c>
      <c r="BF1" s="14">
        <v>57</v>
      </c>
      <c r="BG1" s="15">
        <v>58</v>
      </c>
      <c r="BH1" s="14">
        <v>59</v>
      </c>
      <c r="BI1" s="15">
        <v>60</v>
      </c>
      <c r="BJ1" s="14">
        <v>61</v>
      </c>
      <c r="BK1" s="15">
        <v>62</v>
      </c>
      <c r="BL1" s="14">
        <v>63</v>
      </c>
      <c r="BM1" s="15">
        <v>64</v>
      </c>
      <c r="BN1" s="14">
        <v>65</v>
      </c>
      <c r="BO1" s="15">
        <v>66</v>
      </c>
      <c r="BP1" s="14">
        <v>67</v>
      </c>
      <c r="BQ1" s="15">
        <v>68</v>
      </c>
      <c r="BR1" s="14">
        <v>69</v>
      </c>
      <c r="BS1" s="15">
        <v>70</v>
      </c>
      <c r="BT1" s="14">
        <v>71</v>
      </c>
      <c r="BU1" s="15">
        <v>72</v>
      </c>
      <c r="BV1" s="14">
        <v>73</v>
      </c>
      <c r="BW1" s="15">
        <v>74</v>
      </c>
      <c r="BX1" s="14">
        <v>75</v>
      </c>
      <c r="BY1" s="15">
        <v>76</v>
      </c>
      <c r="BZ1" s="14">
        <v>77</v>
      </c>
      <c r="CA1" s="15">
        <v>78</v>
      </c>
      <c r="CB1" s="14">
        <v>79</v>
      </c>
      <c r="CC1" s="15">
        <v>80</v>
      </c>
      <c r="CD1" s="14">
        <v>81</v>
      </c>
      <c r="CE1" s="15">
        <v>82</v>
      </c>
      <c r="CF1" s="14">
        <v>83</v>
      </c>
      <c r="CG1" s="15">
        <v>84</v>
      </c>
      <c r="CH1" s="14">
        <v>85</v>
      </c>
      <c r="CI1" s="15">
        <v>86</v>
      </c>
      <c r="CJ1" s="14">
        <v>87</v>
      </c>
      <c r="CK1" s="15">
        <v>88</v>
      </c>
      <c r="CL1" s="14">
        <v>89</v>
      </c>
      <c r="CM1" s="15">
        <v>90</v>
      </c>
      <c r="CN1" s="14">
        <v>91</v>
      </c>
      <c r="CO1" s="15">
        <v>92</v>
      </c>
      <c r="CP1" s="14">
        <v>93</v>
      </c>
      <c r="CQ1" s="15">
        <v>94</v>
      </c>
      <c r="CR1" s="14">
        <v>95</v>
      </c>
      <c r="CS1" s="15">
        <v>96</v>
      </c>
      <c r="CT1" s="14">
        <v>97</v>
      </c>
      <c r="CU1" s="15">
        <v>98</v>
      </c>
      <c r="CV1" s="14">
        <v>99</v>
      </c>
      <c r="CW1" s="15">
        <v>100</v>
      </c>
      <c r="CX1" s="14">
        <v>101</v>
      </c>
      <c r="CY1" s="15">
        <v>102</v>
      </c>
      <c r="CZ1" s="14">
        <v>103</v>
      </c>
      <c r="DA1" s="15">
        <v>104</v>
      </c>
      <c r="DB1" s="14">
        <v>105</v>
      </c>
      <c r="DC1" s="15">
        <v>106</v>
      </c>
      <c r="DD1" s="14">
        <v>107</v>
      </c>
      <c r="DE1" s="15">
        <v>108</v>
      </c>
      <c r="DF1" s="14">
        <v>109</v>
      </c>
      <c r="DG1" s="15">
        <v>110</v>
      </c>
      <c r="DH1" s="14">
        <v>111</v>
      </c>
      <c r="DI1" s="15">
        <v>112</v>
      </c>
      <c r="DJ1" s="14">
        <v>113</v>
      </c>
      <c r="DK1" s="15">
        <v>114</v>
      </c>
      <c r="DL1" s="14">
        <v>115</v>
      </c>
      <c r="DM1" s="15">
        <v>116</v>
      </c>
      <c r="DN1" s="14">
        <v>117</v>
      </c>
      <c r="DO1" s="15">
        <v>118</v>
      </c>
      <c r="DP1" s="14">
        <v>119</v>
      </c>
      <c r="DQ1" s="15">
        <v>120</v>
      </c>
      <c r="DR1" s="14">
        <v>121</v>
      </c>
      <c r="DS1" s="15">
        <v>122</v>
      </c>
      <c r="DT1" s="14">
        <v>123</v>
      </c>
      <c r="DU1" s="15">
        <v>124</v>
      </c>
      <c r="DV1" s="14">
        <v>125</v>
      </c>
      <c r="DW1" s="15">
        <v>126</v>
      </c>
      <c r="DX1" s="14">
        <v>127</v>
      </c>
      <c r="DY1" s="15">
        <v>128</v>
      </c>
      <c r="DZ1" s="14">
        <v>129</v>
      </c>
      <c r="EA1" s="15">
        <v>130</v>
      </c>
      <c r="EB1" s="14">
        <v>131</v>
      </c>
      <c r="EC1" s="15">
        <v>132</v>
      </c>
      <c r="ED1" s="14">
        <v>133</v>
      </c>
      <c r="EE1" s="15">
        <v>134</v>
      </c>
      <c r="EF1" s="14">
        <v>135</v>
      </c>
      <c r="EG1" s="15">
        <v>136</v>
      </c>
      <c r="EH1" s="14">
        <v>137</v>
      </c>
    </row>
    <row r="2" spans="1:138" ht="18.75" customHeight="1" thickBot="1">
      <c r="B2" s="14" t="s">
        <v>1348</v>
      </c>
      <c r="D2" s="231">
        <v>45240</v>
      </c>
      <c r="E2" s="28" t="s">
        <v>1556</v>
      </c>
      <c r="F2" s="16"/>
      <c r="G2" s="16"/>
      <c r="H2" s="16"/>
      <c r="I2" s="16"/>
      <c r="J2" s="16"/>
      <c r="K2" s="16"/>
      <c r="L2" s="16"/>
      <c r="M2" s="16"/>
      <c r="N2" s="16"/>
      <c r="O2" s="16"/>
      <c r="P2" s="16"/>
      <c r="Q2" s="16"/>
      <c r="R2" s="16"/>
      <c r="S2" s="16"/>
      <c r="T2" s="16"/>
      <c r="U2" s="16"/>
      <c r="V2" s="16"/>
      <c r="W2" s="16"/>
      <c r="X2" s="16"/>
      <c r="Y2" s="16"/>
      <c r="Z2" s="28"/>
      <c r="AA2" s="16"/>
      <c r="AB2" s="16"/>
      <c r="AC2" s="16"/>
      <c r="AG2" s="14" t="s">
        <v>1376</v>
      </c>
      <c r="AH2" s="17">
        <f>D2</f>
        <v>45240</v>
      </c>
      <c r="AI2" s="17"/>
      <c r="AJ2" s="17"/>
      <c r="AK2" s="17"/>
      <c r="AU2" s="14" t="s">
        <v>1498</v>
      </c>
      <c r="BI2" s="14" t="s">
        <v>1501</v>
      </c>
      <c r="BW2" s="14" t="s">
        <v>1500</v>
      </c>
    </row>
    <row r="3" spans="1:138" ht="18.75" customHeight="1" thickBot="1">
      <c r="B3" s="18"/>
      <c r="C3" s="19"/>
      <c r="D3" s="20"/>
      <c r="E3" s="21"/>
      <c r="F3" s="22"/>
      <c r="G3" s="23"/>
      <c r="H3" s="22"/>
      <c r="I3" s="23"/>
      <c r="J3" s="22"/>
      <c r="K3" s="23"/>
      <c r="L3" s="22"/>
      <c r="M3" s="21" t="s">
        <v>3</v>
      </c>
      <c r="N3" s="21"/>
      <c r="O3" s="21"/>
      <c r="P3" s="21"/>
      <c r="Q3" s="21"/>
      <c r="R3" s="21"/>
      <c r="S3" s="24"/>
      <c r="T3" s="25" t="s">
        <v>1498</v>
      </c>
      <c r="U3" s="26"/>
      <c r="V3" s="27"/>
      <c r="W3" s="25" t="s">
        <v>1499</v>
      </c>
      <c r="X3" s="26"/>
      <c r="Y3" s="27"/>
      <c r="Z3" s="25" t="s">
        <v>1500</v>
      </c>
      <c r="AA3" s="26"/>
      <c r="AB3" s="27"/>
      <c r="AD3" s="14" t="s">
        <v>1503</v>
      </c>
      <c r="AG3" s="28" t="s">
        <v>1413</v>
      </c>
      <c r="AH3" s="28"/>
      <c r="AI3" s="28"/>
      <c r="AJ3" s="28"/>
      <c r="AL3" s="28" t="s">
        <v>1410</v>
      </c>
      <c r="AM3" s="28"/>
      <c r="AN3" s="28"/>
      <c r="AO3" s="28"/>
      <c r="AP3" s="28"/>
      <c r="AQ3" s="28"/>
      <c r="AR3" s="28"/>
      <c r="AS3" s="28"/>
      <c r="AT3" s="29"/>
      <c r="AU3" s="28" t="s">
        <v>1421</v>
      </c>
      <c r="AV3" s="28"/>
      <c r="AW3" s="28"/>
      <c r="AX3" s="28"/>
      <c r="AY3" s="28"/>
      <c r="AZ3" s="28" t="s">
        <v>1491</v>
      </c>
      <c r="BA3" s="29"/>
      <c r="BB3" s="29"/>
      <c r="BH3" s="155"/>
      <c r="BI3" s="28" t="s">
        <v>1421</v>
      </c>
      <c r="BJ3" s="28"/>
      <c r="BK3" s="28"/>
      <c r="BL3" s="28"/>
      <c r="BM3" s="28"/>
      <c r="BN3" s="28" t="s">
        <v>1491</v>
      </c>
      <c r="BO3" s="29"/>
      <c r="BP3" s="29"/>
      <c r="BV3" s="29"/>
      <c r="BW3" s="28" t="s">
        <v>1421</v>
      </c>
      <c r="BX3" s="28"/>
      <c r="BY3" s="28"/>
      <c r="BZ3" s="28"/>
      <c r="CA3" s="28"/>
      <c r="CB3" s="28" t="s">
        <v>1491</v>
      </c>
      <c r="CC3" s="29"/>
      <c r="CD3" s="29"/>
      <c r="CK3" s="28" t="s">
        <v>1507</v>
      </c>
      <c r="CL3" s="28"/>
      <c r="CM3" s="28"/>
      <c r="CN3" s="28"/>
      <c r="CO3" s="28"/>
      <c r="CP3" s="28"/>
      <c r="CQ3" s="28"/>
      <c r="CR3" s="28"/>
      <c r="DB3" s="28" t="s">
        <v>1508</v>
      </c>
      <c r="DC3" s="28"/>
      <c r="DD3" s="28"/>
      <c r="DE3" s="28"/>
      <c r="DF3" s="28"/>
      <c r="DG3" s="28"/>
      <c r="DH3" s="28"/>
      <c r="DI3" s="28"/>
      <c r="DS3" s="28" t="s">
        <v>1509</v>
      </c>
      <c r="DT3" s="28"/>
      <c r="DU3" s="28"/>
      <c r="DV3" s="28"/>
      <c r="DW3" s="28"/>
      <c r="DX3" s="28"/>
      <c r="DY3" s="28"/>
      <c r="DZ3" s="28"/>
    </row>
    <row r="4" spans="1:138" ht="18.75" customHeight="1" thickBot="1">
      <c r="B4" s="30"/>
      <c r="C4" s="31" t="s">
        <v>0</v>
      </c>
      <c r="D4" s="32" t="s">
        <v>1</v>
      </c>
      <c r="E4" s="33" t="s">
        <v>1350</v>
      </c>
      <c r="F4" s="34" t="s">
        <v>1351</v>
      </c>
      <c r="G4" s="35" t="s">
        <v>1374</v>
      </c>
      <c r="H4" s="36"/>
      <c r="I4" s="35" t="s">
        <v>1375</v>
      </c>
      <c r="J4" s="36"/>
      <c r="K4" s="35" t="s">
        <v>2</v>
      </c>
      <c r="L4" s="36"/>
      <c r="M4" s="37" t="s">
        <v>8</v>
      </c>
      <c r="N4" s="37"/>
      <c r="O4" s="35" t="s">
        <v>9</v>
      </c>
      <c r="P4" s="36"/>
      <c r="Q4" s="37" t="s">
        <v>10</v>
      </c>
      <c r="R4" s="37"/>
      <c r="S4" s="38" t="s">
        <v>1349</v>
      </c>
      <c r="T4" s="33" t="s">
        <v>4</v>
      </c>
      <c r="U4" s="39" t="s">
        <v>5</v>
      </c>
      <c r="V4" s="40" t="s">
        <v>6</v>
      </c>
      <c r="W4" s="33" t="s">
        <v>4</v>
      </c>
      <c r="X4" s="39" t="s">
        <v>5</v>
      </c>
      <c r="Y4" s="40" t="s">
        <v>6</v>
      </c>
      <c r="Z4" s="33" t="s">
        <v>4</v>
      </c>
      <c r="AA4" s="39" t="s">
        <v>5</v>
      </c>
      <c r="AB4" s="40" t="s">
        <v>6</v>
      </c>
      <c r="AC4" s="14" t="s">
        <v>1493</v>
      </c>
      <c r="AD4" s="14" t="s">
        <v>1504</v>
      </c>
      <c r="AE4" s="14" t="s">
        <v>1505</v>
      </c>
      <c r="AF4" s="14" t="s">
        <v>1506</v>
      </c>
      <c r="AG4" s="14" t="s">
        <v>1373</v>
      </c>
      <c r="AH4" s="14" t="s">
        <v>1411</v>
      </c>
      <c r="AI4" s="14" t="s">
        <v>1412</v>
      </c>
      <c r="AN4" s="14" t="s">
        <v>1414</v>
      </c>
      <c r="AO4" s="14" t="s">
        <v>1383</v>
      </c>
      <c r="AP4" s="14" t="s">
        <v>1415</v>
      </c>
      <c r="AQ4" s="14" t="s">
        <v>1416</v>
      </c>
      <c r="AZ4" s="14">
        <f>COUNTIF($AZ$5:$AZ$134,"※")</f>
        <v>0</v>
      </c>
      <c r="BA4" s="14" t="s">
        <v>1495</v>
      </c>
      <c r="BB4" s="14" t="s">
        <v>1416</v>
      </c>
      <c r="BC4" s="14" t="s">
        <v>1415</v>
      </c>
      <c r="BN4" s="14">
        <f>COUNTIF($AZ$5:$AZ$134,"※")</f>
        <v>0</v>
      </c>
      <c r="BO4" s="14" t="s">
        <v>1495</v>
      </c>
      <c r="BP4" s="14" t="s">
        <v>1416</v>
      </c>
      <c r="BQ4" s="14" t="s">
        <v>1415</v>
      </c>
      <c r="CB4" s="14">
        <f>COUNTIF($AZ$5:$AZ$134,"※")</f>
        <v>0</v>
      </c>
      <c r="CC4" s="14" t="s">
        <v>1495</v>
      </c>
      <c r="CD4" s="14" t="s">
        <v>1416</v>
      </c>
      <c r="CE4" s="14" t="s">
        <v>1415</v>
      </c>
      <c r="CK4" s="41"/>
      <c r="CL4" s="42"/>
      <c r="CM4" s="43" t="s">
        <v>1382</v>
      </c>
      <c r="CN4" s="43" t="s">
        <v>1383</v>
      </c>
      <c r="CO4" s="43" t="s">
        <v>1379</v>
      </c>
      <c r="CP4" s="43" t="s">
        <v>1380</v>
      </c>
      <c r="CQ4" s="43" t="s">
        <v>1381</v>
      </c>
      <c r="CR4" s="44" t="s">
        <v>1494</v>
      </c>
      <c r="CS4" s="45"/>
      <c r="CT4" s="43"/>
      <c r="CU4" s="43" t="s">
        <v>1382</v>
      </c>
      <c r="CV4" s="43" t="s">
        <v>1383</v>
      </c>
      <c r="CW4" s="43" t="s">
        <v>1379</v>
      </c>
      <c r="CX4" s="43" t="s">
        <v>1380</v>
      </c>
      <c r="CY4" s="43" t="s">
        <v>1381</v>
      </c>
      <c r="CZ4" s="44" t="s">
        <v>1494</v>
      </c>
      <c r="DB4" s="41"/>
      <c r="DC4" s="42"/>
      <c r="DD4" s="43" t="s">
        <v>1382</v>
      </c>
      <c r="DE4" s="43" t="s">
        <v>1383</v>
      </c>
      <c r="DF4" s="43" t="s">
        <v>1379</v>
      </c>
      <c r="DG4" s="43" t="s">
        <v>1380</v>
      </c>
      <c r="DH4" s="43" t="s">
        <v>1381</v>
      </c>
      <c r="DI4" s="44" t="s">
        <v>1494</v>
      </c>
      <c r="DJ4" s="45"/>
      <c r="DK4" s="43"/>
      <c r="DL4" s="43" t="s">
        <v>1382</v>
      </c>
      <c r="DM4" s="43" t="s">
        <v>1383</v>
      </c>
      <c r="DN4" s="43" t="s">
        <v>1379</v>
      </c>
      <c r="DO4" s="43" t="s">
        <v>1380</v>
      </c>
      <c r="DP4" s="43" t="s">
        <v>1381</v>
      </c>
      <c r="DQ4" s="44" t="s">
        <v>1494</v>
      </c>
      <c r="DS4" s="41"/>
      <c r="DT4" s="42"/>
      <c r="DU4" s="43" t="s">
        <v>1382</v>
      </c>
      <c r="DV4" s="43" t="s">
        <v>1383</v>
      </c>
      <c r="DW4" s="43" t="s">
        <v>1379</v>
      </c>
      <c r="DX4" s="43" t="s">
        <v>1380</v>
      </c>
      <c r="DY4" s="43" t="s">
        <v>1381</v>
      </c>
      <c r="DZ4" s="44" t="s">
        <v>1494</v>
      </c>
      <c r="EA4" s="45"/>
      <c r="EB4" s="43"/>
      <c r="EC4" s="43" t="s">
        <v>1382</v>
      </c>
      <c r="ED4" s="43" t="s">
        <v>1383</v>
      </c>
      <c r="EE4" s="43" t="s">
        <v>1379</v>
      </c>
      <c r="EF4" s="43" t="s">
        <v>1380</v>
      </c>
      <c r="EG4" s="43" t="s">
        <v>1381</v>
      </c>
      <c r="EH4" s="44" t="s">
        <v>1494</v>
      </c>
    </row>
    <row r="5" spans="1:138" ht="18.75" customHeight="1" thickTop="1">
      <c r="B5" s="46">
        <v>1</v>
      </c>
      <c r="C5" s="82"/>
      <c r="D5" s="83"/>
      <c r="E5" s="84"/>
      <c r="F5" s="85"/>
      <c r="G5" s="86"/>
      <c r="H5" s="47" t="s">
        <v>1377</v>
      </c>
      <c r="I5" s="86"/>
      <c r="J5" s="47" t="s">
        <v>1378</v>
      </c>
      <c r="K5" s="86"/>
      <c r="L5" s="47" t="s">
        <v>8</v>
      </c>
      <c r="M5" s="84"/>
      <c r="N5" s="48" t="s">
        <v>8</v>
      </c>
      <c r="O5" s="86"/>
      <c r="P5" s="47" t="s">
        <v>9</v>
      </c>
      <c r="Q5" s="84"/>
      <c r="R5" s="48" t="s">
        <v>10</v>
      </c>
      <c r="S5" s="49" t="str">
        <f t="shared" ref="S5:S44" si="0">IF(AG5="","",DATEDIF(AG5,$AH$2,"Y"))</f>
        <v/>
      </c>
      <c r="T5" s="50" t="str">
        <f t="shared" ref="T5:T44" si="1">IFERROR(INDEX($AU$5:$AZ$146,MATCH($B5,$AV$5:$AV$46,0),1),"")</f>
        <v/>
      </c>
      <c r="U5" s="51" t="str">
        <f t="shared" ref="U5:U44" si="2">IFERROR(INDEX($AU$47:$AZ$146,MATCH($B5,$AV$47:$AV$106,0),1),"")</f>
        <v/>
      </c>
      <c r="V5" s="52" t="str">
        <f t="shared" ref="V5:V44" si="3">IFERROR(INDEX($AU$107:$AZ$146,MATCH($B5,$AV$107:$AV$146,0),1),"")</f>
        <v/>
      </c>
      <c r="W5" s="50" t="str">
        <f t="shared" ref="W5:W44" si="4">IFERROR(INDEX($BI$5:$BN$146,MATCH($B5,$BJ$5:$BJ$46,0),1),"")</f>
        <v/>
      </c>
      <c r="X5" s="51" t="str">
        <f t="shared" ref="X5:X44" si="5">IFERROR(INDEX($BI$47:$BN$146,MATCH($B5,$BJ$47:$BJ$106,0),1),"")</f>
        <v/>
      </c>
      <c r="Y5" s="52" t="str">
        <f t="shared" ref="Y5:Y44" si="6">IFERROR(INDEX($BI$107:$BN$146,MATCH($B5,$BJ$107:$BJ$146,0),1),"")</f>
        <v/>
      </c>
      <c r="Z5" s="50" t="str">
        <f t="shared" ref="Z5:Z44" si="7">IFERROR(INDEX($BW$5:$CB$146,MATCH($B5,$BX$5:$BX$46,0),1),"")</f>
        <v/>
      </c>
      <c r="AA5" s="51" t="str">
        <f t="shared" ref="AA5:AA44" si="8">IFERROR(INDEX($BW$47:$CB$146,MATCH($B5,$BX$47:$BX$106,0),1),"")</f>
        <v/>
      </c>
      <c r="AB5" s="52" t="str">
        <f t="shared" ref="AB5:AB44" si="9">IFERROR(INDEX($BW$107:$CB$146,MATCH($B5,$BX$107:$BX$146,0),1),"")</f>
        <v/>
      </c>
      <c r="AC5" s="14" t="str">
        <f>IF(AND(AH5&lt;&gt;"",AI5&lt;&gt;""),"級・段どちらかだけ記述","")</f>
        <v/>
      </c>
      <c r="AD5" s="53" t="str">
        <f t="shared" ref="AD5:AD44" si="10">IF(OR(COUNTIF($AV$5:$AV$46,B5)&gt;1,COUNTIF($AV$47:$AV$106,B5)&gt;1,COUNTIF($AV$107:$AV$146,B5)&gt;1),IF(COUNTIF($AV$5:$AV$46,B5)&gt;1,"団体に","")&amp;IF(COUNTIF($AV$47:$AV$106,B5)&gt;1,"個人に","")&amp;IF(COUNTIF($AV$107:$AV$146,B5)&gt;1,"演技に","")&amp;"重複あり","")</f>
        <v/>
      </c>
      <c r="AE5" s="53" t="str">
        <f t="shared" ref="AE5:AE44" si="11">IF(OR(COUNTIF($BJ$5:$BJ$46,B5)&gt;1,COUNTIF($BJ$47:$BJ$106,B5)&gt;1,COUNTIF($BJ$107:$BJ$146,B5)&gt;1),IF(COUNTIF($BJ$5:$BJ$46,B5)&gt;1,"団体に","")&amp;IF(COUNTIF($BJ$47:$BJ$106,B5)&gt;1,"個人に","")&amp;IF(COUNTIF($BJ$107:$BJ$146,B5)&gt;1,"演技に","")&amp;"重複あり","")</f>
        <v/>
      </c>
      <c r="AF5" s="53" t="str">
        <f t="shared" ref="AF5:AF44" si="12">IF(OR(COUNTIF($BX$5:$BX$46,B5)&gt;1,COUNTIF($BX$47:$BX$106,B5)&gt;1,COUNTIF($BX$107:$BX$146,B5)&gt;1),IF(COUNTIF($BX$5:$BX$46,B5)&gt;1,"団体に","")&amp;IF(COUNTIF($BX$47:$BX$106,B5)&gt;1,"個人に","")&amp;IF(COUNTIF($BX$107:$BX$146,B5)&gt;1,"演技に","")&amp;"重複あり","")</f>
        <v/>
      </c>
      <c r="AG5" s="17" t="str">
        <f t="shared" ref="AG5:AG44" si="13">IF(OR(M5="",O5="",Q5=""),"",($M5&amp;"/"&amp;$O5&amp;"/"&amp;$Q5))</f>
        <v/>
      </c>
      <c r="AH5" s="14" t="str">
        <f t="shared" ref="AH5:AH44" si="14">IF(G5="","",IF(G5=1,"初段",(G5&amp;"段")))</f>
        <v/>
      </c>
      <c r="AI5" s="14" t="str">
        <f t="shared" ref="AI5:AI44" si="15">IF(I5="","",I5&amp;"級")</f>
        <v/>
      </c>
      <c r="AL5" s="14">
        <f t="shared" ref="AL5:AL44" si="16">B5</f>
        <v>1</v>
      </c>
      <c r="AM5" s="14" t="str">
        <f t="shared" ref="AM5:AM44" si="17">IF(C5="","",C5&amp;" "&amp;D5)</f>
        <v/>
      </c>
      <c r="AN5" s="14" t="str">
        <f t="shared" ref="AN5:AN44" si="18">IF(AND(AH5&lt;&gt;"",AI5&lt;&gt;""),"級・段どちらかだけ記述",IF(AND(AH5&lt;&gt;"",AI5=""),AH5,AI5))</f>
        <v/>
      </c>
      <c r="AO5" s="14" t="str">
        <f t="shared" ref="AO5:AO44" si="19">IF(K5="","",K5)</f>
        <v/>
      </c>
      <c r="AP5" s="17" t="str">
        <f>IF(AG5="","",AG5)</f>
        <v/>
      </c>
      <c r="AQ5" s="14" t="str">
        <f t="shared" ref="AQ5:AQ44" si="20">IF(S5="","",S5)</f>
        <v/>
      </c>
      <c r="AT5" s="14">
        <v>1</v>
      </c>
      <c r="AU5" s="14" t="s">
        <v>1422</v>
      </c>
      <c r="AV5" s="14">
        <f>入力3!AG5</f>
        <v>0</v>
      </c>
      <c r="AW5" s="14" t="str">
        <f>入力3!AH5</f>
        <v/>
      </c>
      <c r="AX5" s="14" t="str">
        <f>入力3!AI5</f>
        <v/>
      </c>
      <c r="AY5" s="14" t="str">
        <f>入力3!AJ5</f>
        <v/>
      </c>
      <c r="AZ5" s="14" t="str">
        <f>IF(OR(AV5=0,AV5=""),"",IF(COUNTIF($AV$5:$AV$46,AV5)&gt;1,"※",""))</f>
        <v/>
      </c>
      <c r="BA5" s="14" t="str">
        <f>IFERROR(VLOOKUP($AV5,$B$5:$V$45,$E$1)&amp;""&amp;VLOOKUP($AV5,$B$5:$V$45,$F$1),"")</f>
        <v/>
      </c>
      <c r="BB5" s="14" t="str">
        <f t="shared" ref="BB5:BB36" si="21">IFERROR(VLOOKUP($AV5,$B$5:$V$45,$S$1),"")</f>
        <v/>
      </c>
      <c r="BC5" s="14" t="str">
        <f t="shared" ref="BC5:BC36" si="22">IFERROR(VLOOKUP($AV5,$B$5:$AG$45,$AG$1),"")</f>
        <v/>
      </c>
      <c r="BH5" s="108">
        <v>1</v>
      </c>
      <c r="BI5" s="14" t="s">
        <v>1502</v>
      </c>
      <c r="BJ5" s="14">
        <f>入力4!AG5</f>
        <v>0</v>
      </c>
      <c r="BK5" s="14" t="str">
        <f>入力4!AH5</f>
        <v/>
      </c>
      <c r="BL5" s="14" t="str">
        <f>入力4!AI5</f>
        <v/>
      </c>
      <c r="BM5" s="14" t="str">
        <f>入力4!AJ5</f>
        <v/>
      </c>
      <c r="BN5" s="14" t="str">
        <f>IF(OR(BJ5=0,BJ5=""),"",IF(COUNTIF($BJ$5:$BJ$46,BJ5)&gt;1,"※",""))</f>
        <v/>
      </c>
      <c r="BO5" s="14" t="str">
        <f t="shared" ref="BO5:BO46" si="23">IFERROR(VLOOKUP($BJ5,$B$5:$V$45,$E$1)&amp;""&amp;VLOOKUP($BJ5,$B$5:$V$45,$F$1),"")</f>
        <v/>
      </c>
      <c r="BP5" s="14" t="str">
        <f t="shared" ref="BP5:BP36" si="24">IFERROR(VLOOKUP($BJ5,$B$5:$V$45,$S$1),"")</f>
        <v/>
      </c>
      <c r="BQ5" s="14" t="str">
        <f t="shared" ref="BQ5:BQ36" si="25">IFERROR(VLOOKUP($BJ5,$B$5:$AG$45,$AG$1),"")</f>
        <v/>
      </c>
      <c r="BV5" s="14">
        <v>1</v>
      </c>
      <c r="BW5" s="14" t="s">
        <v>1422</v>
      </c>
      <c r="BX5" s="14">
        <f>入力5!AG5</f>
        <v>0</v>
      </c>
      <c r="BY5" s="14" t="str">
        <f>入力5!AH5</f>
        <v/>
      </c>
      <c r="BZ5" s="14" t="str">
        <f>入力5!AI5</f>
        <v/>
      </c>
      <c r="CA5" s="14" t="str">
        <f>入力5!AJ5</f>
        <v/>
      </c>
      <c r="CB5" s="14" t="str">
        <f>IF(OR(BX5=0,BX5=""),"",IF(COUNTIF($BX$5:$BX$46,BX5)&gt;1,"※",""))</f>
        <v/>
      </c>
      <c r="CC5" s="14" t="str">
        <f t="shared" ref="CC5:CC46" si="26">IFERROR(VLOOKUP($BX5,$B$5:$V$45,$E$1)&amp;""&amp;VLOOKUP($BX5,$B$5:$V$45,$F$1),"")</f>
        <v/>
      </c>
      <c r="CD5" s="14" t="str">
        <f t="shared" ref="CD5:CD36" si="27">IFERROR(VLOOKUP($BX5,$B$5:$V$45,$S$1),"")</f>
        <v/>
      </c>
      <c r="CE5" s="14" t="str">
        <f t="shared" ref="CE5:CE36" si="28">IFERROR(VLOOKUP($BX5,$B$5:$AG$45,$AG$1),"")</f>
        <v/>
      </c>
      <c r="CK5" s="54">
        <f>$AL5</f>
        <v>1</v>
      </c>
      <c r="CL5" s="55" t="str">
        <f>$AM5</f>
        <v/>
      </c>
      <c r="CM5" s="56" t="str">
        <f>$AN5</f>
        <v/>
      </c>
      <c r="CN5" s="56" t="str">
        <f>IF($K5="","",K5&amp;"年")</f>
        <v/>
      </c>
      <c r="CO5" s="56" t="str">
        <f>T5</f>
        <v/>
      </c>
      <c r="CP5" s="56" t="str">
        <f>U5</f>
        <v/>
      </c>
      <c r="CQ5" s="56" t="str">
        <f>V5</f>
        <v/>
      </c>
      <c r="CR5" s="57" t="str">
        <f>AD5</f>
        <v/>
      </c>
      <c r="CS5" s="58">
        <f>CK25</f>
        <v>21</v>
      </c>
      <c r="CT5" s="56" t="str">
        <f t="shared" ref="CT5:CV5" si="29">CL25</f>
        <v/>
      </c>
      <c r="CU5" s="56" t="str">
        <f t="shared" si="29"/>
        <v/>
      </c>
      <c r="CV5" s="56" t="str">
        <f t="shared" si="29"/>
        <v/>
      </c>
      <c r="CW5" s="56" t="str">
        <f t="shared" ref="CW5:CW24" si="30">CO25</f>
        <v/>
      </c>
      <c r="CX5" s="56" t="str">
        <f t="shared" ref="CX5:CX24" si="31">CP25</f>
        <v/>
      </c>
      <c r="CY5" s="56" t="str">
        <f t="shared" ref="CY5:CY24" si="32">CQ25</f>
        <v/>
      </c>
      <c r="CZ5" s="57" t="str">
        <f>CR25</f>
        <v/>
      </c>
      <c r="DB5" s="54">
        <f>$AL5</f>
        <v>1</v>
      </c>
      <c r="DC5" s="55" t="str">
        <f>$AM5</f>
        <v/>
      </c>
      <c r="DD5" s="56" t="str">
        <f>$AN5</f>
        <v/>
      </c>
      <c r="DE5" s="56" t="str">
        <f t="shared" ref="DE5:DE44" si="33">IF($K5="","",K5&amp;"年")</f>
        <v/>
      </c>
      <c r="DF5" s="56" t="str">
        <f>W5</f>
        <v/>
      </c>
      <c r="DG5" s="56" t="str">
        <f t="shared" ref="DG5:DH5" si="34">X5</f>
        <v/>
      </c>
      <c r="DH5" s="56" t="str">
        <f t="shared" si="34"/>
        <v/>
      </c>
      <c r="DI5" s="57" t="str">
        <f>AE5</f>
        <v/>
      </c>
      <c r="DJ5" s="58">
        <f>DB25</f>
        <v>21</v>
      </c>
      <c r="DK5" s="56" t="str">
        <f t="shared" ref="DK5:DK24" si="35">DC25</f>
        <v/>
      </c>
      <c r="DL5" s="56" t="str">
        <f t="shared" ref="DL5:DL24" si="36">DD25</f>
        <v/>
      </c>
      <c r="DM5" s="56" t="str">
        <f t="shared" ref="DM5:DM24" si="37">DE25</f>
        <v/>
      </c>
      <c r="DN5" s="56" t="str">
        <f t="shared" ref="DN5:DN24" si="38">DF25</f>
        <v/>
      </c>
      <c r="DO5" s="56" t="str">
        <f t="shared" ref="DO5:DO24" si="39">DG25</f>
        <v/>
      </c>
      <c r="DP5" s="56" t="str">
        <f t="shared" ref="DP5:DP24" si="40">DH25</f>
        <v/>
      </c>
      <c r="DQ5" s="57" t="str">
        <f>DI25</f>
        <v/>
      </c>
      <c r="DS5" s="54">
        <f>$AL5</f>
        <v>1</v>
      </c>
      <c r="DT5" s="55" t="str">
        <f>$AM5</f>
        <v/>
      </c>
      <c r="DU5" s="56" t="str">
        <f>$AN5</f>
        <v/>
      </c>
      <c r="DV5" s="56" t="str">
        <f t="shared" ref="DV5:DV44" si="41">IF($K5="","",K5&amp;"年")</f>
        <v/>
      </c>
      <c r="DW5" s="56" t="str">
        <f>Z5</f>
        <v/>
      </c>
      <c r="DX5" s="56" t="str">
        <f t="shared" ref="DX5:DY5" si="42">AA5</f>
        <v/>
      </c>
      <c r="DY5" s="56" t="str">
        <f t="shared" si="42"/>
        <v/>
      </c>
      <c r="DZ5" s="57" t="str">
        <f>AF5</f>
        <v/>
      </c>
      <c r="EA5" s="58">
        <f>DS25</f>
        <v>21</v>
      </c>
      <c r="EB5" s="56" t="str">
        <f t="shared" ref="EB5:EB24" si="43">DT25</f>
        <v/>
      </c>
      <c r="EC5" s="56" t="str">
        <f t="shared" ref="EC5:EC24" si="44">DU25</f>
        <v/>
      </c>
      <c r="ED5" s="56" t="str">
        <f t="shared" ref="ED5:ED24" si="45">DV25</f>
        <v/>
      </c>
      <c r="EE5" s="56" t="str">
        <f t="shared" ref="EE5:EE24" si="46">DW25</f>
        <v/>
      </c>
      <c r="EF5" s="56" t="str">
        <f t="shared" ref="EF5:EF24" si="47">DX25</f>
        <v/>
      </c>
      <c r="EG5" s="56" t="str">
        <f t="shared" ref="EG5:EG24" si="48">DY25</f>
        <v/>
      </c>
      <c r="EH5" s="57" t="str">
        <f>DZ25</f>
        <v/>
      </c>
    </row>
    <row r="6" spans="1:138" ht="18.75" customHeight="1">
      <c r="B6" s="59">
        <v>2</v>
      </c>
      <c r="C6" s="87"/>
      <c r="D6" s="88"/>
      <c r="E6" s="89"/>
      <c r="F6" s="90"/>
      <c r="G6" s="91"/>
      <c r="H6" s="60" t="s">
        <v>1377</v>
      </c>
      <c r="I6" s="91"/>
      <c r="J6" s="60" t="s">
        <v>1378</v>
      </c>
      <c r="K6" s="91"/>
      <c r="L6" s="60" t="s">
        <v>8</v>
      </c>
      <c r="M6" s="89"/>
      <c r="N6" s="61" t="s">
        <v>8</v>
      </c>
      <c r="O6" s="91"/>
      <c r="P6" s="60" t="s">
        <v>9</v>
      </c>
      <c r="Q6" s="89"/>
      <c r="R6" s="61" t="s">
        <v>10</v>
      </c>
      <c r="S6" s="49" t="str">
        <f t="shared" si="0"/>
        <v/>
      </c>
      <c r="T6" s="62" t="str">
        <f t="shared" si="1"/>
        <v/>
      </c>
      <c r="U6" s="63" t="str">
        <f t="shared" si="2"/>
        <v/>
      </c>
      <c r="V6" s="64" t="str">
        <f t="shared" si="3"/>
        <v/>
      </c>
      <c r="W6" s="62" t="str">
        <f t="shared" si="4"/>
        <v/>
      </c>
      <c r="X6" s="63" t="str">
        <f t="shared" si="5"/>
        <v/>
      </c>
      <c r="Y6" s="64" t="str">
        <f t="shared" si="6"/>
        <v/>
      </c>
      <c r="Z6" s="62" t="str">
        <f t="shared" si="7"/>
        <v/>
      </c>
      <c r="AA6" s="63" t="str">
        <f t="shared" si="8"/>
        <v/>
      </c>
      <c r="AB6" s="64" t="str">
        <f t="shared" si="9"/>
        <v/>
      </c>
      <c r="AC6" s="14" t="str">
        <f t="shared" ref="AC6:AC44" si="49">IF(AND(AH6&lt;&gt;"",AI6&lt;&gt;""),"級・段どちらかだけ記述","")</f>
        <v/>
      </c>
      <c r="AD6" s="53" t="str">
        <f t="shared" si="10"/>
        <v/>
      </c>
      <c r="AE6" s="53" t="str">
        <f t="shared" si="11"/>
        <v/>
      </c>
      <c r="AF6" s="53" t="str">
        <f t="shared" si="12"/>
        <v/>
      </c>
      <c r="AG6" s="17" t="str">
        <f t="shared" si="13"/>
        <v/>
      </c>
      <c r="AH6" s="14" t="str">
        <f t="shared" si="14"/>
        <v/>
      </c>
      <c r="AI6" s="14" t="str">
        <f t="shared" si="15"/>
        <v/>
      </c>
      <c r="AL6" s="14">
        <f t="shared" si="16"/>
        <v>2</v>
      </c>
      <c r="AM6" s="14" t="str">
        <f t="shared" si="17"/>
        <v/>
      </c>
      <c r="AN6" s="14" t="str">
        <f t="shared" si="18"/>
        <v/>
      </c>
      <c r="AO6" s="14" t="str">
        <f t="shared" si="19"/>
        <v/>
      </c>
      <c r="AP6" s="17" t="str">
        <f t="shared" ref="AP6:AP44" si="50">IF(AG6="","",AG6)</f>
        <v/>
      </c>
      <c r="AQ6" s="14" t="str">
        <f t="shared" si="20"/>
        <v/>
      </c>
      <c r="AT6" s="14">
        <v>2</v>
      </c>
      <c r="AU6" s="14" t="s">
        <v>1422</v>
      </c>
      <c r="AV6" s="14">
        <f>入力3!AG6</f>
        <v>0</v>
      </c>
      <c r="AW6" s="14" t="str">
        <f>入力3!AH6</f>
        <v/>
      </c>
      <c r="AX6" s="14" t="str">
        <f>入力3!AI6</f>
        <v/>
      </c>
      <c r="AY6" s="14" t="str">
        <f>入力3!AJ6</f>
        <v/>
      </c>
      <c r="AZ6" s="14" t="str">
        <f t="shared" ref="AZ6:AZ46" si="51">IF(OR(AV6=0,AV6=""),"",IF(COUNTIF($AV$5:$AV$46,AV6)&gt;1,"※",""))</f>
        <v/>
      </c>
      <c r="BA6" s="14" t="str">
        <f t="shared" ref="BA6:BA37" si="52">IFERROR(VLOOKUP($AV6,$B$5:$V$45,$E$1)&amp;" "&amp;VLOOKUP($AV6,$B$5:$V$45,$F$1),"")</f>
        <v/>
      </c>
      <c r="BB6" s="14" t="str">
        <f t="shared" si="21"/>
        <v/>
      </c>
      <c r="BC6" s="14" t="str">
        <f t="shared" si="22"/>
        <v/>
      </c>
      <c r="BH6" s="108">
        <v>2</v>
      </c>
      <c r="BI6" s="14" t="s">
        <v>1422</v>
      </c>
      <c r="BJ6" s="14">
        <f>入力4!AG6</f>
        <v>0</v>
      </c>
      <c r="BK6" s="14" t="str">
        <f>入力4!AH6</f>
        <v/>
      </c>
      <c r="BL6" s="14" t="str">
        <f>入力4!AI6</f>
        <v/>
      </c>
      <c r="BM6" s="14" t="str">
        <f>入力4!AJ6</f>
        <v/>
      </c>
      <c r="BN6" s="14" t="str">
        <f t="shared" ref="BN6:BN46" si="53">IF(OR(BJ6=0,BJ6=""),"",IF(COUNTIF($BJ$5:$BJ$46,BJ6)&gt;1,"※",""))</f>
        <v/>
      </c>
      <c r="BO6" s="14" t="str">
        <f t="shared" si="23"/>
        <v/>
      </c>
      <c r="BP6" s="14" t="str">
        <f t="shared" si="24"/>
        <v/>
      </c>
      <c r="BQ6" s="14" t="str">
        <f t="shared" si="25"/>
        <v/>
      </c>
      <c r="BV6" s="14">
        <v>2</v>
      </c>
      <c r="BW6" s="14" t="s">
        <v>1422</v>
      </c>
      <c r="BX6" s="14">
        <f>入力5!AG6</f>
        <v>0</v>
      </c>
      <c r="BY6" s="14" t="str">
        <f>入力5!AH6</f>
        <v/>
      </c>
      <c r="BZ6" s="14" t="str">
        <f>入力5!AI6</f>
        <v/>
      </c>
      <c r="CA6" s="14" t="str">
        <f>入力5!AJ6</f>
        <v/>
      </c>
      <c r="CB6" s="14" t="str">
        <f t="shared" ref="CB6:CB46" si="54">IF(OR(BX6=0,BX6=""),"",IF(COUNTIF($BX$5:$BX$46,BX6)&gt;1,"※",""))</f>
        <v/>
      </c>
      <c r="CC6" s="14" t="str">
        <f t="shared" si="26"/>
        <v/>
      </c>
      <c r="CD6" s="14" t="str">
        <f t="shared" si="27"/>
        <v/>
      </c>
      <c r="CE6" s="14" t="str">
        <f t="shared" si="28"/>
        <v/>
      </c>
      <c r="CK6" s="65">
        <f t="shared" ref="CK6:CK44" si="55">AL6</f>
        <v>2</v>
      </c>
      <c r="CL6" s="66" t="str">
        <f t="shared" ref="CL6:CL44" si="56">AM6</f>
        <v/>
      </c>
      <c r="CM6" s="67" t="str">
        <f t="shared" ref="CM6:CM44" si="57">AN6</f>
        <v/>
      </c>
      <c r="CN6" s="67" t="str">
        <f t="shared" ref="CN6:CN44" si="58">IF(K6="","",K6&amp;"年")</f>
        <v/>
      </c>
      <c r="CO6" s="67" t="str">
        <f t="shared" ref="CO6:CO44" si="59">T6</f>
        <v/>
      </c>
      <c r="CP6" s="67" t="str">
        <f t="shared" ref="CP6:CP44" si="60">U6</f>
        <v/>
      </c>
      <c r="CQ6" s="67" t="str">
        <f t="shared" ref="CQ6:CQ44" si="61">V6</f>
        <v/>
      </c>
      <c r="CR6" s="68" t="str">
        <f t="shared" ref="CR6:CR44" si="62">AD6</f>
        <v/>
      </c>
      <c r="CS6" s="69">
        <f t="shared" ref="CS6:CS24" si="63">CK26</f>
        <v>22</v>
      </c>
      <c r="CT6" s="67" t="str">
        <f t="shared" ref="CT6:CT24" si="64">CL26</f>
        <v/>
      </c>
      <c r="CU6" s="67" t="str">
        <f t="shared" ref="CU6:CU24" si="65">CM26</f>
        <v/>
      </c>
      <c r="CV6" s="67" t="str">
        <f t="shared" ref="CV6:CV24" si="66">CN26</f>
        <v/>
      </c>
      <c r="CW6" s="67" t="str">
        <f t="shared" si="30"/>
        <v/>
      </c>
      <c r="CX6" s="67" t="str">
        <f t="shared" si="31"/>
        <v/>
      </c>
      <c r="CY6" s="67" t="str">
        <f t="shared" si="32"/>
        <v/>
      </c>
      <c r="CZ6" s="68" t="str">
        <f t="shared" ref="CZ6:CZ24" si="67">CR26</f>
        <v/>
      </c>
      <c r="DB6" s="65">
        <f t="shared" ref="DB6:DB44" si="68">$AL6</f>
        <v>2</v>
      </c>
      <c r="DC6" s="66" t="str">
        <f t="shared" ref="DC6:DC44" si="69">$AM6</f>
        <v/>
      </c>
      <c r="DD6" s="67" t="str">
        <f t="shared" ref="DD6:DD44" si="70">$AN6</f>
        <v/>
      </c>
      <c r="DE6" s="67" t="str">
        <f t="shared" si="33"/>
        <v/>
      </c>
      <c r="DF6" s="67" t="str">
        <f t="shared" ref="DF6:DF44" si="71">W6</f>
        <v/>
      </c>
      <c r="DG6" s="67" t="str">
        <f t="shared" ref="DG6:DG44" si="72">X6</f>
        <v/>
      </c>
      <c r="DH6" s="67" t="str">
        <f t="shared" ref="DH6:DH44" si="73">Y6</f>
        <v/>
      </c>
      <c r="DI6" s="68" t="str">
        <f t="shared" ref="DI6:DI44" si="74">AE6</f>
        <v/>
      </c>
      <c r="DJ6" s="69">
        <f t="shared" ref="DJ6:DJ24" si="75">DB26</f>
        <v>22</v>
      </c>
      <c r="DK6" s="67" t="str">
        <f t="shared" si="35"/>
        <v/>
      </c>
      <c r="DL6" s="67" t="str">
        <f t="shared" si="36"/>
        <v/>
      </c>
      <c r="DM6" s="67" t="str">
        <f t="shared" si="37"/>
        <v/>
      </c>
      <c r="DN6" s="67" t="str">
        <f t="shared" si="38"/>
        <v/>
      </c>
      <c r="DO6" s="67" t="str">
        <f t="shared" si="39"/>
        <v/>
      </c>
      <c r="DP6" s="67" t="str">
        <f t="shared" si="40"/>
        <v/>
      </c>
      <c r="DQ6" s="68" t="str">
        <f t="shared" ref="DQ6:DQ24" si="76">DI26</f>
        <v/>
      </c>
      <c r="DS6" s="65">
        <f t="shared" ref="DS6:DS44" si="77">$AL6</f>
        <v>2</v>
      </c>
      <c r="DT6" s="66" t="str">
        <f t="shared" ref="DT6:DT44" si="78">$AM6</f>
        <v/>
      </c>
      <c r="DU6" s="67" t="str">
        <f t="shared" ref="DU6:DU44" si="79">$AN6</f>
        <v/>
      </c>
      <c r="DV6" s="67" t="str">
        <f t="shared" si="41"/>
        <v/>
      </c>
      <c r="DW6" s="67" t="str">
        <f t="shared" ref="DW6:DW44" si="80">Z6</f>
        <v/>
      </c>
      <c r="DX6" s="67" t="str">
        <f t="shared" ref="DX6:DX44" si="81">AA6</f>
        <v/>
      </c>
      <c r="DY6" s="67" t="str">
        <f t="shared" ref="DY6:DY44" si="82">AB6</f>
        <v/>
      </c>
      <c r="DZ6" s="68" t="str">
        <f t="shared" ref="DZ6:DZ44" si="83">AF6</f>
        <v/>
      </c>
      <c r="EA6" s="69">
        <f t="shared" ref="EA6:EA24" si="84">DS26</f>
        <v>22</v>
      </c>
      <c r="EB6" s="67" t="str">
        <f t="shared" si="43"/>
        <v/>
      </c>
      <c r="EC6" s="67" t="str">
        <f t="shared" si="44"/>
        <v/>
      </c>
      <c r="ED6" s="67" t="str">
        <f t="shared" si="45"/>
        <v/>
      </c>
      <c r="EE6" s="67" t="str">
        <f t="shared" si="46"/>
        <v/>
      </c>
      <c r="EF6" s="67" t="str">
        <f t="shared" si="47"/>
        <v/>
      </c>
      <c r="EG6" s="67" t="str">
        <f t="shared" si="48"/>
        <v/>
      </c>
      <c r="EH6" s="68" t="str">
        <f t="shared" ref="EH6:EH24" si="85">DZ26</f>
        <v/>
      </c>
    </row>
    <row r="7" spans="1:138" ht="18.75" customHeight="1">
      <c r="B7" s="59">
        <v>3</v>
      </c>
      <c r="C7" s="87"/>
      <c r="D7" s="88"/>
      <c r="E7" s="89"/>
      <c r="F7" s="90"/>
      <c r="G7" s="91"/>
      <c r="H7" s="60" t="s">
        <v>1377</v>
      </c>
      <c r="I7" s="91"/>
      <c r="J7" s="60" t="s">
        <v>1378</v>
      </c>
      <c r="K7" s="91"/>
      <c r="L7" s="60" t="s">
        <v>8</v>
      </c>
      <c r="M7" s="89"/>
      <c r="N7" s="61" t="s">
        <v>8</v>
      </c>
      <c r="O7" s="91"/>
      <c r="P7" s="60" t="s">
        <v>9</v>
      </c>
      <c r="Q7" s="89"/>
      <c r="R7" s="61" t="s">
        <v>10</v>
      </c>
      <c r="S7" s="49" t="str">
        <f t="shared" si="0"/>
        <v/>
      </c>
      <c r="T7" s="62" t="str">
        <f t="shared" si="1"/>
        <v/>
      </c>
      <c r="U7" s="63" t="str">
        <f t="shared" si="2"/>
        <v/>
      </c>
      <c r="V7" s="64" t="str">
        <f t="shared" si="3"/>
        <v/>
      </c>
      <c r="W7" s="62" t="str">
        <f t="shared" si="4"/>
        <v/>
      </c>
      <c r="X7" s="63" t="str">
        <f t="shared" si="5"/>
        <v/>
      </c>
      <c r="Y7" s="64" t="str">
        <f t="shared" si="6"/>
        <v/>
      </c>
      <c r="Z7" s="62" t="str">
        <f t="shared" si="7"/>
        <v/>
      </c>
      <c r="AA7" s="63" t="str">
        <f t="shared" si="8"/>
        <v/>
      </c>
      <c r="AB7" s="64" t="str">
        <f t="shared" si="9"/>
        <v/>
      </c>
      <c r="AC7" s="14" t="str">
        <f t="shared" si="49"/>
        <v/>
      </c>
      <c r="AD7" s="53" t="str">
        <f t="shared" si="10"/>
        <v/>
      </c>
      <c r="AE7" s="53" t="str">
        <f t="shared" si="11"/>
        <v/>
      </c>
      <c r="AF7" s="53" t="str">
        <f t="shared" si="12"/>
        <v/>
      </c>
      <c r="AG7" s="17" t="str">
        <f t="shared" si="13"/>
        <v/>
      </c>
      <c r="AH7" s="14" t="str">
        <f t="shared" si="14"/>
        <v/>
      </c>
      <c r="AI7" s="14" t="str">
        <f t="shared" si="15"/>
        <v/>
      </c>
      <c r="AL7" s="14">
        <f t="shared" si="16"/>
        <v>3</v>
      </c>
      <c r="AM7" s="14" t="str">
        <f t="shared" si="17"/>
        <v/>
      </c>
      <c r="AN7" s="14" t="str">
        <f t="shared" si="18"/>
        <v/>
      </c>
      <c r="AO7" s="14" t="str">
        <f t="shared" si="19"/>
        <v/>
      </c>
      <c r="AP7" s="17" t="str">
        <f t="shared" si="50"/>
        <v/>
      </c>
      <c r="AQ7" s="14" t="str">
        <f t="shared" si="20"/>
        <v/>
      </c>
      <c r="AT7" s="14">
        <v>3</v>
      </c>
      <c r="AU7" s="14" t="s">
        <v>1422</v>
      </c>
      <c r="AV7" s="14">
        <f>入力3!AG7</f>
        <v>0</v>
      </c>
      <c r="AW7" s="14" t="str">
        <f>入力3!AH7</f>
        <v/>
      </c>
      <c r="AX7" s="14" t="str">
        <f>入力3!AI7</f>
        <v/>
      </c>
      <c r="AY7" s="14" t="str">
        <f>入力3!AJ7</f>
        <v/>
      </c>
      <c r="AZ7" s="14" t="str">
        <f t="shared" si="51"/>
        <v/>
      </c>
      <c r="BA7" s="14" t="str">
        <f t="shared" si="52"/>
        <v/>
      </c>
      <c r="BB7" s="14" t="str">
        <f t="shared" si="21"/>
        <v/>
      </c>
      <c r="BC7" s="14" t="str">
        <f t="shared" si="22"/>
        <v/>
      </c>
      <c r="BH7" s="108">
        <v>3</v>
      </c>
      <c r="BI7" s="14" t="s">
        <v>1422</v>
      </c>
      <c r="BJ7" s="14">
        <f>入力4!AG7</f>
        <v>0</v>
      </c>
      <c r="BK7" s="14" t="str">
        <f>入力4!AH7</f>
        <v/>
      </c>
      <c r="BL7" s="14" t="str">
        <f>入力4!AI7</f>
        <v/>
      </c>
      <c r="BM7" s="14" t="str">
        <f>入力4!AJ7</f>
        <v/>
      </c>
      <c r="BN7" s="14" t="str">
        <f t="shared" si="53"/>
        <v/>
      </c>
      <c r="BO7" s="14" t="str">
        <f t="shared" si="23"/>
        <v/>
      </c>
      <c r="BP7" s="14" t="str">
        <f t="shared" si="24"/>
        <v/>
      </c>
      <c r="BQ7" s="14" t="str">
        <f t="shared" si="25"/>
        <v/>
      </c>
      <c r="BV7" s="14">
        <v>3</v>
      </c>
      <c r="BW7" s="14" t="s">
        <v>1422</v>
      </c>
      <c r="BX7" s="14">
        <f>入力5!AG7</f>
        <v>0</v>
      </c>
      <c r="BY7" s="14" t="str">
        <f>入力5!AH7</f>
        <v/>
      </c>
      <c r="BZ7" s="14" t="str">
        <f>入力5!AI7</f>
        <v/>
      </c>
      <c r="CA7" s="14" t="str">
        <f>入力5!AJ7</f>
        <v/>
      </c>
      <c r="CB7" s="14" t="str">
        <f t="shared" si="54"/>
        <v/>
      </c>
      <c r="CC7" s="14" t="str">
        <f t="shared" si="26"/>
        <v/>
      </c>
      <c r="CD7" s="14" t="str">
        <f t="shared" si="27"/>
        <v/>
      </c>
      <c r="CE7" s="14" t="str">
        <f t="shared" si="28"/>
        <v/>
      </c>
      <c r="CK7" s="65">
        <f t="shared" si="55"/>
        <v>3</v>
      </c>
      <c r="CL7" s="66" t="str">
        <f t="shared" si="56"/>
        <v/>
      </c>
      <c r="CM7" s="67" t="str">
        <f t="shared" si="57"/>
        <v/>
      </c>
      <c r="CN7" s="67" t="str">
        <f t="shared" si="58"/>
        <v/>
      </c>
      <c r="CO7" s="67" t="str">
        <f t="shared" si="59"/>
        <v/>
      </c>
      <c r="CP7" s="67" t="str">
        <f t="shared" si="60"/>
        <v/>
      </c>
      <c r="CQ7" s="67" t="str">
        <f t="shared" si="61"/>
        <v/>
      </c>
      <c r="CR7" s="68" t="str">
        <f t="shared" si="62"/>
        <v/>
      </c>
      <c r="CS7" s="69">
        <f t="shared" si="63"/>
        <v>23</v>
      </c>
      <c r="CT7" s="67" t="str">
        <f t="shared" si="64"/>
        <v/>
      </c>
      <c r="CU7" s="67" t="str">
        <f t="shared" si="65"/>
        <v/>
      </c>
      <c r="CV7" s="67" t="str">
        <f t="shared" si="66"/>
        <v/>
      </c>
      <c r="CW7" s="67" t="str">
        <f t="shared" si="30"/>
        <v/>
      </c>
      <c r="CX7" s="67" t="str">
        <f t="shared" si="31"/>
        <v/>
      </c>
      <c r="CY7" s="67" t="str">
        <f t="shared" si="32"/>
        <v/>
      </c>
      <c r="CZ7" s="68" t="str">
        <f t="shared" si="67"/>
        <v/>
      </c>
      <c r="DB7" s="65">
        <f t="shared" si="68"/>
        <v>3</v>
      </c>
      <c r="DC7" s="66" t="str">
        <f t="shared" si="69"/>
        <v/>
      </c>
      <c r="DD7" s="67" t="str">
        <f t="shared" si="70"/>
        <v/>
      </c>
      <c r="DE7" s="67" t="str">
        <f t="shared" si="33"/>
        <v/>
      </c>
      <c r="DF7" s="67" t="str">
        <f t="shared" si="71"/>
        <v/>
      </c>
      <c r="DG7" s="67" t="str">
        <f t="shared" si="72"/>
        <v/>
      </c>
      <c r="DH7" s="67" t="str">
        <f t="shared" si="73"/>
        <v/>
      </c>
      <c r="DI7" s="68" t="str">
        <f t="shared" si="74"/>
        <v/>
      </c>
      <c r="DJ7" s="69">
        <f t="shared" si="75"/>
        <v>23</v>
      </c>
      <c r="DK7" s="67" t="str">
        <f t="shared" si="35"/>
        <v/>
      </c>
      <c r="DL7" s="67" t="str">
        <f t="shared" si="36"/>
        <v/>
      </c>
      <c r="DM7" s="67" t="str">
        <f t="shared" si="37"/>
        <v/>
      </c>
      <c r="DN7" s="67" t="str">
        <f t="shared" si="38"/>
        <v/>
      </c>
      <c r="DO7" s="67" t="str">
        <f t="shared" si="39"/>
        <v/>
      </c>
      <c r="DP7" s="67" t="str">
        <f t="shared" si="40"/>
        <v/>
      </c>
      <c r="DQ7" s="68" t="str">
        <f t="shared" si="76"/>
        <v/>
      </c>
      <c r="DS7" s="65">
        <f t="shared" si="77"/>
        <v>3</v>
      </c>
      <c r="DT7" s="66" t="str">
        <f t="shared" si="78"/>
        <v/>
      </c>
      <c r="DU7" s="67" t="str">
        <f t="shared" si="79"/>
        <v/>
      </c>
      <c r="DV7" s="67" t="str">
        <f t="shared" si="41"/>
        <v/>
      </c>
      <c r="DW7" s="67" t="str">
        <f t="shared" si="80"/>
        <v/>
      </c>
      <c r="DX7" s="67" t="str">
        <f t="shared" si="81"/>
        <v/>
      </c>
      <c r="DY7" s="67" t="str">
        <f t="shared" si="82"/>
        <v/>
      </c>
      <c r="DZ7" s="68" t="str">
        <f t="shared" si="83"/>
        <v/>
      </c>
      <c r="EA7" s="69">
        <f t="shared" si="84"/>
        <v>23</v>
      </c>
      <c r="EB7" s="67" t="str">
        <f t="shared" si="43"/>
        <v/>
      </c>
      <c r="EC7" s="67" t="str">
        <f t="shared" si="44"/>
        <v/>
      </c>
      <c r="ED7" s="67" t="str">
        <f t="shared" si="45"/>
        <v/>
      </c>
      <c r="EE7" s="67" t="str">
        <f t="shared" si="46"/>
        <v/>
      </c>
      <c r="EF7" s="67" t="str">
        <f t="shared" si="47"/>
        <v/>
      </c>
      <c r="EG7" s="67" t="str">
        <f t="shared" si="48"/>
        <v/>
      </c>
      <c r="EH7" s="68" t="str">
        <f t="shared" si="85"/>
        <v/>
      </c>
    </row>
    <row r="8" spans="1:138" ht="18.75" customHeight="1">
      <c r="B8" s="59">
        <v>4</v>
      </c>
      <c r="C8" s="87"/>
      <c r="D8" s="88"/>
      <c r="E8" s="89"/>
      <c r="F8" s="90"/>
      <c r="G8" s="91"/>
      <c r="H8" s="60" t="s">
        <v>1377</v>
      </c>
      <c r="I8" s="91"/>
      <c r="J8" s="60" t="s">
        <v>1378</v>
      </c>
      <c r="K8" s="91"/>
      <c r="L8" s="60" t="s">
        <v>8</v>
      </c>
      <c r="M8" s="89"/>
      <c r="N8" s="61" t="s">
        <v>8</v>
      </c>
      <c r="O8" s="91"/>
      <c r="P8" s="60" t="s">
        <v>9</v>
      </c>
      <c r="Q8" s="89"/>
      <c r="R8" s="61" t="s">
        <v>10</v>
      </c>
      <c r="S8" s="49" t="str">
        <f t="shared" si="0"/>
        <v/>
      </c>
      <c r="T8" s="62" t="str">
        <f t="shared" si="1"/>
        <v/>
      </c>
      <c r="U8" s="63" t="str">
        <f t="shared" si="2"/>
        <v/>
      </c>
      <c r="V8" s="64" t="str">
        <f t="shared" si="3"/>
        <v/>
      </c>
      <c r="W8" s="62" t="str">
        <f t="shared" si="4"/>
        <v/>
      </c>
      <c r="X8" s="63" t="str">
        <f t="shared" si="5"/>
        <v/>
      </c>
      <c r="Y8" s="64" t="str">
        <f t="shared" si="6"/>
        <v/>
      </c>
      <c r="Z8" s="62" t="str">
        <f t="shared" si="7"/>
        <v/>
      </c>
      <c r="AA8" s="63" t="str">
        <f t="shared" si="8"/>
        <v/>
      </c>
      <c r="AB8" s="64" t="str">
        <f t="shared" si="9"/>
        <v/>
      </c>
      <c r="AC8" s="14" t="str">
        <f t="shared" si="49"/>
        <v/>
      </c>
      <c r="AD8" s="53" t="str">
        <f t="shared" si="10"/>
        <v/>
      </c>
      <c r="AE8" s="53" t="str">
        <f t="shared" si="11"/>
        <v/>
      </c>
      <c r="AF8" s="53" t="str">
        <f t="shared" si="12"/>
        <v/>
      </c>
      <c r="AG8" s="17" t="str">
        <f t="shared" si="13"/>
        <v/>
      </c>
      <c r="AH8" s="14" t="str">
        <f t="shared" si="14"/>
        <v/>
      </c>
      <c r="AI8" s="14" t="str">
        <f t="shared" si="15"/>
        <v/>
      </c>
      <c r="AL8" s="14">
        <f t="shared" si="16"/>
        <v>4</v>
      </c>
      <c r="AM8" s="14" t="str">
        <f t="shared" si="17"/>
        <v/>
      </c>
      <c r="AN8" s="14" t="str">
        <f t="shared" si="18"/>
        <v/>
      </c>
      <c r="AO8" s="14" t="str">
        <f t="shared" si="19"/>
        <v/>
      </c>
      <c r="AP8" s="17" t="str">
        <f t="shared" si="50"/>
        <v/>
      </c>
      <c r="AQ8" s="14" t="str">
        <f t="shared" si="20"/>
        <v/>
      </c>
      <c r="AT8" s="14">
        <v>4</v>
      </c>
      <c r="AU8" s="14" t="s">
        <v>1422</v>
      </c>
      <c r="AV8" s="14">
        <f>入力3!AG8</f>
        <v>0</v>
      </c>
      <c r="AW8" s="14" t="str">
        <f>入力3!AH8</f>
        <v/>
      </c>
      <c r="AX8" s="14" t="str">
        <f>入力3!AI8</f>
        <v/>
      </c>
      <c r="AY8" s="14" t="str">
        <f>入力3!AJ8</f>
        <v/>
      </c>
      <c r="AZ8" s="14" t="str">
        <f t="shared" si="51"/>
        <v/>
      </c>
      <c r="BA8" s="14" t="str">
        <f t="shared" si="52"/>
        <v/>
      </c>
      <c r="BB8" s="14" t="str">
        <f t="shared" si="21"/>
        <v/>
      </c>
      <c r="BC8" s="14" t="str">
        <f t="shared" si="22"/>
        <v/>
      </c>
      <c r="BH8" s="108">
        <v>4</v>
      </c>
      <c r="BI8" s="14" t="s">
        <v>1422</v>
      </c>
      <c r="BJ8" s="14">
        <f>入力4!AG8</f>
        <v>0</v>
      </c>
      <c r="BK8" s="14" t="str">
        <f>入力4!AH8</f>
        <v/>
      </c>
      <c r="BL8" s="14" t="str">
        <f>入力4!AI8</f>
        <v/>
      </c>
      <c r="BM8" s="14" t="str">
        <f>入力4!AJ8</f>
        <v/>
      </c>
      <c r="BN8" s="14" t="str">
        <f t="shared" si="53"/>
        <v/>
      </c>
      <c r="BO8" s="14" t="str">
        <f t="shared" si="23"/>
        <v/>
      </c>
      <c r="BP8" s="14" t="str">
        <f t="shared" si="24"/>
        <v/>
      </c>
      <c r="BQ8" s="14" t="str">
        <f t="shared" si="25"/>
        <v/>
      </c>
      <c r="BV8" s="14">
        <v>4</v>
      </c>
      <c r="BW8" s="14" t="s">
        <v>1422</v>
      </c>
      <c r="BX8" s="14">
        <f>入力5!AG8</f>
        <v>0</v>
      </c>
      <c r="BY8" s="14" t="str">
        <f>入力5!AH8</f>
        <v/>
      </c>
      <c r="BZ8" s="14" t="str">
        <f>入力5!AI8</f>
        <v/>
      </c>
      <c r="CA8" s="14" t="str">
        <f>入力5!AJ8</f>
        <v/>
      </c>
      <c r="CB8" s="14" t="str">
        <f t="shared" si="54"/>
        <v/>
      </c>
      <c r="CC8" s="14" t="str">
        <f t="shared" si="26"/>
        <v/>
      </c>
      <c r="CD8" s="14" t="str">
        <f t="shared" si="27"/>
        <v/>
      </c>
      <c r="CE8" s="14" t="str">
        <f t="shared" si="28"/>
        <v/>
      </c>
      <c r="CK8" s="65">
        <f t="shared" si="55"/>
        <v>4</v>
      </c>
      <c r="CL8" s="66" t="str">
        <f t="shared" si="56"/>
        <v/>
      </c>
      <c r="CM8" s="67" t="str">
        <f t="shared" si="57"/>
        <v/>
      </c>
      <c r="CN8" s="67" t="str">
        <f t="shared" si="58"/>
        <v/>
      </c>
      <c r="CO8" s="67" t="str">
        <f t="shared" si="59"/>
        <v/>
      </c>
      <c r="CP8" s="67" t="str">
        <f t="shared" si="60"/>
        <v/>
      </c>
      <c r="CQ8" s="67" t="str">
        <f t="shared" si="61"/>
        <v/>
      </c>
      <c r="CR8" s="68" t="str">
        <f t="shared" si="62"/>
        <v/>
      </c>
      <c r="CS8" s="69">
        <f t="shared" si="63"/>
        <v>24</v>
      </c>
      <c r="CT8" s="67" t="str">
        <f t="shared" si="64"/>
        <v/>
      </c>
      <c r="CU8" s="67" t="str">
        <f t="shared" si="65"/>
        <v/>
      </c>
      <c r="CV8" s="67" t="str">
        <f t="shared" si="66"/>
        <v/>
      </c>
      <c r="CW8" s="67" t="str">
        <f t="shared" si="30"/>
        <v/>
      </c>
      <c r="CX8" s="67" t="str">
        <f t="shared" si="31"/>
        <v/>
      </c>
      <c r="CY8" s="67" t="str">
        <f t="shared" si="32"/>
        <v/>
      </c>
      <c r="CZ8" s="68" t="str">
        <f t="shared" si="67"/>
        <v/>
      </c>
      <c r="DB8" s="65">
        <f t="shared" si="68"/>
        <v>4</v>
      </c>
      <c r="DC8" s="66" t="str">
        <f t="shared" si="69"/>
        <v/>
      </c>
      <c r="DD8" s="67" t="str">
        <f t="shared" si="70"/>
        <v/>
      </c>
      <c r="DE8" s="67" t="str">
        <f t="shared" si="33"/>
        <v/>
      </c>
      <c r="DF8" s="67" t="str">
        <f t="shared" si="71"/>
        <v/>
      </c>
      <c r="DG8" s="67" t="str">
        <f t="shared" si="72"/>
        <v/>
      </c>
      <c r="DH8" s="67" t="str">
        <f t="shared" si="73"/>
        <v/>
      </c>
      <c r="DI8" s="68" t="str">
        <f t="shared" si="74"/>
        <v/>
      </c>
      <c r="DJ8" s="69">
        <f t="shared" si="75"/>
        <v>24</v>
      </c>
      <c r="DK8" s="67" t="str">
        <f t="shared" si="35"/>
        <v/>
      </c>
      <c r="DL8" s="67" t="str">
        <f t="shared" si="36"/>
        <v/>
      </c>
      <c r="DM8" s="67" t="str">
        <f t="shared" si="37"/>
        <v/>
      </c>
      <c r="DN8" s="67" t="str">
        <f t="shared" si="38"/>
        <v/>
      </c>
      <c r="DO8" s="67" t="str">
        <f t="shared" si="39"/>
        <v/>
      </c>
      <c r="DP8" s="67" t="str">
        <f t="shared" si="40"/>
        <v/>
      </c>
      <c r="DQ8" s="68" t="str">
        <f t="shared" si="76"/>
        <v/>
      </c>
      <c r="DS8" s="65">
        <f t="shared" si="77"/>
        <v>4</v>
      </c>
      <c r="DT8" s="66" t="str">
        <f t="shared" si="78"/>
        <v/>
      </c>
      <c r="DU8" s="67" t="str">
        <f t="shared" si="79"/>
        <v/>
      </c>
      <c r="DV8" s="67" t="str">
        <f t="shared" si="41"/>
        <v/>
      </c>
      <c r="DW8" s="67" t="str">
        <f t="shared" si="80"/>
        <v/>
      </c>
      <c r="DX8" s="67" t="str">
        <f t="shared" si="81"/>
        <v/>
      </c>
      <c r="DY8" s="67" t="str">
        <f t="shared" si="82"/>
        <v/>
      </c>
      <c r="DZ8" s="68" t="str">
        <f t="shared" si="83"/>
        <v/>
      </c>
      <c r="EA8" s="69">
        <f t="shared" si="84"/>
        <v>24</v>
      </c>
      <c r="EB8" s="67" t="str">
        <f t="shared" si="43"/>
        <v/>
      </c>
      <c r="EC8" s="67" t="str">
        <f t="shared" si="44"/>
        <v/>
      </c>
      <c r="ED8" s="67" t="str">
        <f t="shared" si="45"/>
        <v/>
      </c>
      <c r="EE8" s="67" t="str">
        <f t="shared" si="46"/>
        <v/>
      </c>
      <c r="EF8" s="67" t="str">
        <f t="shared" si="47"/>
        <v/>
      </c>
      <c r="EG8" s="67" t="str">
        <f t="shared" si="48"/>
        <v/>
      </c>
      <c r="EH8" s="68" t="str">
        <f t="shared" si="85"/>
        <v/>
      </c>
    </row>
    <row r="9" spans="1:138" ht="18.75" customHeight="1">
      <c r="B9" s="59">
        <v>5</v>
      </c>
      <c r="C9" s="87"/>
      <c r="D9" s="88"/>
      <c r="E9" s="89"/>
      <c r="F9" s="90"/>
      <c r="G9" s="91"/>
      <c r="H9" s="60" t="s">
        <v>1377</v>
      </c>
      <c r="I9" s="91"/>
      <c r="J9" s="60" t="s">
        <v>1378</v>
      </c>
      <c r="K9" s="91"/>
      <c r="L9" s="60" t="s">
        <v>8</v>
      </c>
      <c r="M9" s="89"/>
      <c r="N9" s="61" t="s">
        <v>8</v>
      </c>
      <c r="O9" s="91"/>
      <c r="P9" s="60" t="s">
        <v>9</v>
      </c>
      <c r="Q9" s="89"/>
      <c r="R9" s="61" t="s">
        <v>10</v>
      </c>
      <c r="S9" s="49" t="str">
        <f t="shared" si="0"/>
        <v/>
      </c>
      <c r="T9" s="62" t="str">
        <f t="shared" si="1"/>
        <v/>
      </c>
      <c r="U9" s="63" t="str">
        <f t="shared" si="2"/>
        <v/>
      </c>
      <c r="V9" s="64" t="str">
        <f t="shared" si="3"/>
        <v/>
      </c>
      <c r="W9" s="62" t="str">
        <f t="shared" si="4"/>
        <v/>
      </c>
      <c r="X9" s="63" t="str">
        <f t="shared" si="5"/>
        <v/>
      </c>
      <c r="Y9" s="64" t="str">
        <f t="shared" si="6"/>
        <v/>
      </c>
      <c r="Z9" s="62" t="str">
        <f t="shared" si="7"/>
        <v/>
      </c>
      <c r="AA9" s="63" t="str">
        <f t="shared" si="8"/>
        <v/>
      </c>
      <c r="AB9" s="64" t="str">
        <f t="shared" si="9"/>
        <v/>
      </c>
      <c r="AC9" s="14" t="str">
        <f t="shared" si="49"/>
        <v/>
      </c>
      <c r="AD9" s="53" t="str">
        <f t="shared" si="10"/>
        <v/>
      </c>
      <c r="AE9" s="53" t="str">
        <f t="shared" si="11"/>
        <v/>
      </c>
      <c r="AF9" s="53" t="str">
        <f t="shared" si="12"/>
        <v/>
      </c>
      <c r="AG9" s="17" t="str">
        <f t="shared" si="13"/>
        <v/>
      </c>
      <c r="AH9" s="14" t="str">
        <f t="shared" si="14"/>
        <v/>
      </c>
      <c r="AI9" s="14" t="str">
        <f t="shared" si="15"/>
        <v/>
      </c>
      <c r="AL9" s="14">
        <f t="shared" si="16"/>
        <v>5</v>
      </c>
      <c r="AM9" s="14" t="str">
        <f t="shared" si="17"/>
        <v/>
      </c>
      <c r="AN9" s="14" t="str">
        <f t="shared" si="18"/>
        <v/>
      </c>
      <c r="AO9" s="14" t="str">
        <f t="shared" si="19"/>
        <v/>
      </c>
      <c r="AP9" s="17" t="str">
        <f t="shared" si="50"/>
        <v/>
      </c>
      <c r="AQ9" s="14" t="str">
        <f t="shared" si="20"/>
        <v/>
      </c>
      <c r="AT9" s="14">
        <v>5</v>
      </c>
      <c r="AU9" s="14" t="s">
        <v>1422</v>
      </c>
      <c r="AV9" s="14">
        <f>入力3!AG9</f>
        <v>0</v>
      </c>
      <c r="AW9" s="14" t="str">
        <f>入力3!AH9</f>
        <v/>
      </c>
      <c r="AX9" s="14" t="str">
        <f>入力3!AI9</f>
        <v/>
      </c>
      <c r="AY9" s="14" t="str">
        <f>入力3!AJ9</f>
        <v/>
      </c>
      <c r="AZ9" s="14" t="str">
        <f t="shared" si="51"/>
        <v/>
      </c>
      <c r="BA9" s="14" t="str">
        <f t="shared" si="52"/>
        <v/>
      </c>
      <c r="BB9" s="14" t="str">
        <f t="shared" si="21"/>
        <v/>
      </c>
      <c r="BC9" s="14" t="str">
        <f t="shared" si="22"/>
        <v/>
      </c>
      <c r="BH9" s="108">
        <v>5</v>
      </c>
      <c r="BI9" s="14" t="s">
        <v>1422</v>
      </c>
      <c r="BJ9" s="14">
        <f>入力4!AG9</f>
        <v>0</v>
      </c>
      <c r="BK9" s="14" t="str">
        <f>入力4!AH9</f>
        <v/>
      </c>
      <c r="BL9" s="14" t="str">
        <f>入力4!AI9</f>
        <v/>
      </c>
      <c r="BM9" s="14" t="str">
        <f>入力4!AJ9</f>
        <v/>
      </c>
      <c r="BN9" s="14" t="str">
        <f t="shared" si="53"/>
        <v/>
      </c>
      <c r="BO9" s="14" t="str">
        <f t="shared" si="23"/>
        <v/>
      </c>
      <c r="BP9" s="14" t="str">
        <f t="shared" si="24"/>
        <v/>
      </c>
      <c r="BQ9" s="14" t="str">
        <f t="shared" si="25"/>
        <v/>
      </c>
      <c r="BV9" s="14">
        <v>5</v>
      </c>
      <c r="BW9" s="14" t="s">
        <v>1422</v>
      </c>
      <c r="BX9" s="14">
        <f>入力5!AG9</f>
        <v>0</v>
      </c>
      <c r="BY9" s="14" t="str">
        <f>入力5!AH9</f>
        <v/>
      </c>
      <c r="BZ9" s="14" t="str">
        <f>入力5!AI9</f>
        <v/>
      </c>
      <c r="CA9" s="14" t="str">
        <f>入力5!AJ9</f>
        <v/>
      </c>
      <c r="CB9" s="14" t="str">
        <f t="shared" si="54"/>
        <v/>
      </c>
      <c r="CC9" s="14" t="str">
        <f t="shared" si="26"/>
        <v/>
      </c>
      <c r="CD9" s="14" t="str">
        <f t="shared" si="27"/>
        <v/>
      </c>
      <c r="CE9" s="14" t="str">
        <f t="shared" si="28"/>
        <v/>
      </c>
      <c r="CK9" s="65">
        <f t="shared" si="55"/>
        <v>5</v>
      </c>
      <c r="CL9" s="66" t="str">
        <f t="shared" si="56"/>
        <v/>
      </c>
      <c r="CM9" s="67" t="str">
        <f t="shared" si="57"/>
        <v/>
      </c>
      <c r="CN9" s="67" t="str">
        <f t="shared" si="58"/>
        <v/>
      </c>
      <c r="CO9" s="67" t="str">
        <f t="shared" si="59"/>
        <v/>
      </c>
      <c r="CP9" s="67" t="str">
        <f t="shared" si="60"/>
        <v/>
      </c>
      <c r="CQ9" s="67" t="str">
        <f t="shared" si="61"/>
        <v/>
      </c>
      <c r="CR9" s="68" t="str">
        <f t="shared" si="62"/>
        <v/>
      </c>
      <c r="CS9" s="69">
        <f t="shared" si="63"/>
        <v>25</v>
      </c>
      <c r="CT9" s="67" t="str">
        <f t="shared" si="64"/>
        <v/>
      </c>
      <c r="CU9" s="67" t="str">
        <f t="shared" si="65"/>
        <v/>
      </c>
      <c r="CV9" s="67" t="str">
        <f t="shared" si="66"/>
        <v/>
      </c>
      <c r="CW9" s="67" t="str">
        <f t="shared" si="30"/>
        <v/>
      </c>
      <c r="CX9" s="67" t="str">
        <f t="shared" si="31"/>
        <v/>
      </c>
      <c r="CY9" s="67" t="str">
        <f t="shared" si="32"/>
        <v/>
      </c>
      <c r="CZ9" s="68" t="str">
        <f t="shared" si="67"/>
        <v/>
      </c>
      <c r="DB9" s="65">
        <f t="shared" si="68"/>
        <v>5</v>
      </c>
      <c r="DC9" s="66" t="str">
        <f t="shared" si="69"/>
        <v/>
      </c>
      <c r="DD9" s="67" t="str">
        <f t="shared" si="70"/>
        <v/>
      </c>
      <c r="DE9" s="67" t="str">
        <f t="shared" si="33"/>
        <v/>
      </c>
      <c r="DF9" s="67" t="str">
        <f t="shared" si="71"/>
        <v/>
      </c>
      <c r="DG9" s="67" t="str">
        <f t="shared" si="72"/>
        <v/>
      </c>
      <c r="DH9" s="67" t="str">
        <f t="shared" si="73"/>
        <v/>
      </c>
      <c r="DI9" s="68" t="str">
        <f t="shared" si="74"/>
        <v/>
      </c>
      <c r="DJ9" s="69">
        <f t="shared" si="75"/>
        <v>25</v>
      </c>
      <c r="DK9" s="67" t="str">
        <f t="shared" si="35"/>
        <v/>
      </c>
      <c r="DL9" s="67" t="str">
        <f t="shared" si="36"/>
        <v/>
      </c>
      <c r="DM9" s="67" t="str">
        <f t="shared" si="37"/>
        <v/>
      </c>
      <c r="DN9" s="67" t="str">
        <f t="shared" si="38"/>
        <v/>
      </c>
      <c r="DO9" s="67" t="str">
        <f t="shared" si="39"/>
        <v/>
      </c>
      <c r="DP9" s="67" t="str">
        <f t="shared" si="40"/>
        <v/>
      </c>
      <c r="DQ9" s="68" t="str">
        <f t="shared" si="76"/>
        <v/>
      </c>
      <c r="DS9" s="65">
        <f t="shared" si="77"/>
        <v>5</v>
      </c>
      <c r="DT9" s="66" t="str">
        <f t="shared" si="78"/>
        <v/>
      </c>
      <c r="DU9" s="67" t="str">
        <f t="shared" si="79"/>
        <v/>
      </c>
      <c r="DV9" s="67" t="str">
        <f t="shared" si="41"/>
        <v/>
      </c>
      <c r="DW9" s="67" t="str">
        <f t="shared" si="80"/>
        <v/>
      </c>
      <c r="DX9" s="67" t="str">
        <f t="shared" si="81"/>
        <v/>
      </c>
      <c r="DY9" s="67" t="str">
        <f t="shared" si="82"/>
        <v/>
      </c>
      <c r="DZ9" s="68" t="str">
        <f t="shared" si="83"/>
        <v/>
      </c>
      <c r="EA9" s="69">
        <f t="shared" si="84"/>
        <v>25</v>
      </c>
      <c r="EB9" s="67" t="str">
        <f t="shared" si="43"/>
        <v/>
      </c>
      <c r="EC9" s="67" t="str">
        <f t="shared" si="44"/>
        <v/>
      </c>
      <c r="ED9" s="67" t="str">
        <f t="shared" si="45"/>
        <v/>
      </c>
      <c r="EE9" s="67" t="str">
        <f t="shared" si="46"/>
        <v/>
      </c>
      <c r="EF9" s="67" t="str">
        <f t="shared" si="47"/>
        <v/>
      </c>
      <c r="EG9" s="67" t="str">
        <f t="shared" si="48"/>
        <v/>
      </c>
      <c r="EH9" s="68" t="str">
        <f t="shared" si="85"/>
        <v/>
      </c>
    </row>
    <row r="10" spans="1:138" ht="18.75" customHeight="1">
      <c r="B10" s="59">
        <v>6</v>
      </c>
      <c r="C10" s="87"/>
      <c r="D10" s="88"/>
      <c r="E10" s="89"/>
      <c r="F10" s="90"/>
      <c r="G10" s="91"/>
      <c r="H10" s="60" t="s">
        <v>1377</v>
      </c>
      <c r="I10" s="91"/>
      <c r="J10" s="60" t="s">
        <v>1378</v>
      </c>
      <c r="K10" s="91"/>
      <c r="L10" s="60" t="s">
        <v>8</v>
      </c>
      <c r="M10" s="89"/>
      <c r="N10" s="61" t="s">
        <v>8</v>
      </c>
      <c r="O10" s="91"/>
      <c r="P10" s="60" t="s">
        <v>9</v>
      </c>
      <c r="Q10" s="89"/>
      <c r="R10" s="61" t="s">
        <v>10</v>
      </c>
      <c r="S10" s="49" t="str">
        <f t="shared" si="0"/>
        <v/>
      </c>
      <c r="T10" s="62" t="str">
        <f t="shared" si="1"/>
        <v/>
      </c>
      <c r="U10" s="63" t="str">
        <f t="shared" si="2"/>
        <v/>
      </c>
      <c r="V10" s="64" t="str">
        <f t="shared" si="3"/>
        <v/>
      </c>
      <c r="W10" s="62" t="str">
        <f t="shared" si="4"/>
        <v/>
      </c>
      <c r="X10" s="63" t="str">
        <f t="shared" si="5"/>
        <v/>
      </c>
      <c r="Y10" s="64" t="str">
        <f t="shared" si="6"/>
        <v/>
      </c>
      <c r="Z10" s="62" t="str">
        <f t="shared" si="7"/>
        <v/>
      </c>
      <c r="AA10" s="63" t="str">
        <f t="shared" si="8"/>
        <v/>
      </c>
      <c r="AB10" s="64" t="str">
        <f t="shared" si="9"/>
        <v/>
      </c>
      <c r="AC10" s="14" t="str">
        <f t="shared" si="49"/>
        <v/>
      </c>
      <c r="AD10" s="53" t="str">
        <f t="shared" si="10"/>
        <v/>
      </c>
      <c r="AE10" s="53" t="str">
        <f t="shared" si="11"/>
        <v/>
      </c>
      <c r="AF10" s="53" t="str">
        <f t="shared" si="12"/>
        <v/>
      </c>
      <c r="AG10" s="17" t="str">
        <f t="shared" si="13"/>
        <v/>
      </c>
      <c r="AH10" s="14" t="str">
        <f t="shared" si="14"/>
        <v/>
      </c>
      <c r="AI10" s="14" t="str">
        <f t="shared" si="15"/>
        <v/>
      </c>
      <c r="AL10" s="14">
        <f t="shared" si="16"/>
        <v>6</v>
      </c>
      <c r="AM10" s="14" t="str">
        <f t="shared" si="17"/>
        <v/>
      </c>
      <c r="AN10" s="14" t="str">
        <f t="shared" si="18"/>
        <v/>
      </c>
      <c r="AO10" s="14" t="str">
        <f t="shared" si="19"/>
        <v/>
      </c>
      <c r="AP10" s="17" t="str">
        <f t="shared" si="50"/>
        <v/>
      </c>
      <c r="AQ10" s="14" t="str">
        <f t="shared" si="20"/>
        <v/>
      </c>
      <c r="AT10" s="14">
        <v>6</v>
      </c>
      <c r="AU10" s="14" t="s">
        <v>1422</v>
      </c>
      <c r="AV10" s="14">
        <f>入力3!AG10</f>
        <v>0</v>
      </c>
      <c r="AW10" s="14" t="str">
        <f>入力3!AH10</f>
        <v/>
      </c>
      <c r="AX10" s="14" t="str">
        <f>入力3!AI10</f>
        <v/>
      </c>
      <c r="AY10" s="14" t="str">
        <f>入力3!AJ10</f>
        <v/>
      </c>
      <c r="AZ10" s="14" t="str">
        <f t="shared" si="51"/>
        <v/>
      </c>
      <c r="BA10" s="14" t="str">
        <f t="shared" si="52"/>
        <v/>
      </c>
      <c r="BB10" s="14" t="str">
        <f t="shared" si="21"/>
        <v/>
      </c>
      <c r="BC10" s="14" t="str">
        <f t="shared" si="22"/>
        <v/>
      </c>
      <c r="BH10" s="108">
        <v>6</v>
      </c>
      <c r="BI10" s="14" t="s">
        <v>1422</v>
      </c>
      <c r="BJ10" s="14">
        <f>入力4!AG10</f>
        <v>0</v>
      </c>
      <c r="BK10" s="14" t="str">
        <f>入力4!AH10</f>
        <v/>
      </c>
      <c r="BL10" s="14" t="str">
        <f>入力4!AI10</f>
        <v/>
      </c>
      <c r="BM10" s="14" t="str">
        <f>入力4!AJ10</f>
        <v/>
      </c>
      <c r="BN10" s="14" t="str">
        <f t="shared" si="53"/>
        <v/>
      </c>
      <c r="BO10" s="14" t="str">
        <f t="shared" si="23"/>
        <v/>
      </c>
      <c r="BP10" s="14" t="str">
        <f t="shared" si="24"/>
        <v/>
      </c>
      <c r="BQ10" s="14" t="str">
        <f t="shared" si="25"/>
        <v/>
      </c>
      <c r="BV10" s="14">
        <v>6</v>
      </c>
      <c r="BW10" s="14" t="s">
        <v>1422</v>
      </c>
      <c r="BX10" s="14">
        <f>入力5!AG10</f>
        <v>0</v>
      </c>
      <c r="BY10" s="14" t="str">
        <f>入力5!AH10</f>
        <v/>
      </c>
      <c r="BZ10" s="14" t="str">
        <f>入力5!AI10</f>
        <v/>
      </c>
      <c r="CA10" s="14" t="str">
        <f>入力5!AJ10</f>
        <v/>
      </c>
      <c r="CB10" s="14" t="str">
        <f t="shared" si="54"/>
        <v/>
      </c>
      <c r="CC10" s="14" t="str">
        <f t="shared" si="26"/>
        <v/>
      </c>
      <c r="CD10" s="14" t="str">
        <f t="shared" si="27"/>
        <v/>
      </c>
      <c r="CE10" s="14" t="str">
        <f t="shared" si="28"/>
        <v/>
      </c>
      <c r="CK10" s="65">
        <f t="shared" si="55"/>
        <v>6</v>
      </c>
      <c r="CL10" s="66" t="str">
        <f t="shared" si="56"/>
        <v/>
      </c>
      <c r="CM10" s="67" t="str">
        <f t="shared" si="57"/>
        <v/>
      </c>
      <c r="CN10" s="67" t="str">
        <f t="shared" si="58"/>
        <v/>
      </c>
      <c r="CO10" s="67" t="str">
        <f t="shared" si="59"/>
        <v/>
      </c>
      <c r="CP10" s="67" t="str">
        <f t="shared" si="60"/>
        <v/>
      </c>
      <c r="CQ10" s="67" t="str">
        <f t="shared" si="61"/>
        <v/>
      </c>
      <c r="CR10" s="68" t="str">
        <f t="shared" si="62"/>
        <v/>
      </c>
      <c r="CS10" s="69">
        <f t="shared" si="63"/>
        <v>26</v>
      </c>
      <c r="CT10" s="67" t="str">
        <f t="shared" si="64"/>
        <v/>
      </c>
      <c r="CU10" s="67" t="str">
        <f t="shared" si="65"/>
        <v/>
      </c>
      <c r="CV10" s="67" t="str">
        <f t="shared" si="66"/>
        <v/>
      </c>
      <c r="CW10" s="67" t="str">
        <f t="shared" si="30"/>
        <v/>
      </c>
      <c r="CX10" s="67" t="str">
        <f t="shared" si="31"/>
        <v/>
      </c>
      <c r="CY10" s="67" t="str">
        <f t="shared" si="32"/>
        <v/>
      </c>
      <c r="CZ10" s="68" t="str">
        <f t="shared" si="67"/>
        <v/>
      </c>
      <c r="DB10" s="65">
        <f t="shared" si="68"/>
        <v>6</v>
      </c>
      <c r="DC10" s="66" t="str">
        <f t="shared" si="69"/>
        <v/>
      </c>
      <c r="DD10" s="67" t="str">
        <f t="shared" si="70"/>
        <v/>
      </c>
      <c r="DE10" s="67" t="str">
        <f t="shared" si="33"/>
        <v/>
      </c>
      <c r="DF10" s="67" t="str">
        <f t="shared" si="71"/>
        <v/>
      </c>
      <c r="DG10" s="67" t="str">
        <f t="shared" si="72"/>
        <v/>
      </c>
      <c r="DH10" s="67" t="str">
        <f t="shared" si="73"/>
        <v/>
      </c>
      <c r="DI10" s="68" t="str">
        <f t="shared" si="74"/>
        <v/>
      </c>
      <c r="DJ10" s="69">
        <f t="shared" si="75"/>
        <v>26</v>
      </c>
      <c r="DK10" s="67" t="str">
        <f t="shared" si="35"/>
        <v/>
      </c>
      <c r="DL10" s="67" t="str">
        <f t="shared" si="36"/>
        <v/>
      </c>
      <c r="DM10" s="67" t="str">
        <f t="shared" si="37"/>
        <v/>
      </c>
      <c r="DN10" s="67" t="str">
        <f t="shared" si="38"/>
        <v/>
      </c>
      <c r="DO10" s="67" t="str">
        <f t="shared" si="39"/>
        <v/>
      </c>
      <c r="DP10" s="67" t="str">
        <f t="shared" si="40"/>
        <v/>
      </c>
      <c r="DQ10" s="68" t="str">
        <f t="shared" si="76"/>
        <v/>
      </c>
      <c r="DS10" s="65">
        <f t="shared" si="77"/>
        <v>6</v>
      </c>
      <c r="DT10" s="66" t="str">
        <f t="shared" si="78"/>
        <v/>
      </c>
      <c r="DU10" s="67" t="str">
        <f t="shared" si="79"/>
        <v/>
      </c>
      <c r="DV10" s="67" t="str">
        <f t="shared" si="41"/>
        <v/>
      </c>
      <c r="DW10" s="67" t="str">
        <f t="shared" si="80"/>
        <v/>
      </c>
      <c r="DX10" s="67" t="str">
        <f t="shared" si="81"/>
        <v/>
      </c>
      <c r="DY10" s="67" t="str">
        <f t="shared" si="82"/>
        <v/>
      </c>
      <c r="DZ10" s="68" t="str">
        <f t="shared" si="83"/>
        <v/>
      </c>
      <c r="EA10" s="69">
        <f t="shared" si="84"/>
        <v>26</v>
      </c>
      <c r="EB10" s="67" t="str">
        <f t="shared" si="43"/>
        <v/>
      </c>
      <c r="EC10" s="67" t="str">
        <f t="shared" si="44"/>
        <v/>
      </c>
      <c r="ED10" s="67" t="str">
        <f t="shared" si="45"/>
        <v/>
      </c>
      <c r="EE10" s="67" t="str">
        <f t="shared" si="46"/>
        <v/>
      </c>
      <c r="EF10" s="67" t="str">
        <f t="shared" si="47"/>
        <v/>
      </c>
      <c r="EG10" s="67" t="str">
        <f t="shared" si="48"/>
        <v/>
      </c>
      <c r="EH10" s="68" t="str">
        <f t="shared" si="85"/>
        <v/>
      </c>
    </row>
    <row r="11" spans="1:138" ht="18.75" customHeight="1">
      <c r="B11" s="59">
        <v>7</v>
      </c>
      <c r="C11" s="87"/>
      <c r="D11" s="88"/>
      <c r="E11" s="89"/>
      <c r="F11" s="90"/>
      <c r="G11" s="91"/>
      <c r="H11" s="60" t="s">
        <v>1377</v>
      </c>
      <c r="I11" s="91"/>
      <c r="J11" s="60" t="s">
        <v>1378</v>
      </c>
      <c r="K11" s="91"/>
      <c r="L11" s="60" t="s">
        <v>8</v>
      </c>
      <c r="M11" s="89"/>
      <c r="N11" s="61" t="s">
        <v>8</v>
      </c>
      <c r="O11" s="91"/>
      <c r="P11" s="60" t="s">
        <v>9</v>
      </c>
      <c r="Q11" s="89"/>
      <c r="R11" s="61" t="s">
        <v>10</v>
      </c>
      <c r="S11" s="49" t="str">
        <f t="shared" si="0"/>
        <v/>
      </c>
      <c r="T11" s="62" t="str">
        <f t="shared" si="1"/>
        <v/>
      </c>
      <c r="U11" s="63" t="str">
        <f t="shared" si="2"/>
        <v/>
      </c>
      <c r="V11" s="64" t="str">
        <f t="shared" si="3"/>
        <v/>
      </c>
      <c r="W11" s="62" t="str">
        <f t="shared" si="4"/>
        <v/>
      </c>
      <c r="X11" s="63" t="str">
        <f t="shared" si="5"/>
        <v/>
      </c>
      <c r="Y11" s="64" t="str">
        <f t="shared" si="6"/>
        <v/>
      </c>
      <c r="Z11" s="62" t="str">
        <f t="shared" si="7"/>
        <v/>
      </c>
      <c r="AA11" s="63" t="str">
        <f t="shared" si="8"/>
        <v/>
      </c>
      <c r="AB11" s="64" t="str">
        <f t="shared" si="9"/>
        <v/>
      </c>
      <c r="AC11" s="14" t="str">
        <f t="shared" si="49"/>
        <v/>
      </c>
      <c r="AD11" s="53" t="str">
        <f t="shared" si="10"/>
        <v/>
      </c>
      <c r="AE11" s="53" t="str">
        <f t="shared" si="11"/>
        <v/>
      </c>
      <c r="AF11" s="53" t="str">
        <f t="shared" si="12"/>
        <v/>
      </c>
      <c r="AG11" s="17" t="str">
        <f t="shared" si="13"/>
        <v/>
      </c>
      <c r="AH11" s="14" t="str">
        <f t="shared" si="14"/>
        <v/>
      </c>
      <c r="AI11" s="14" t="str">
        <f t="shared" si="15"/>
        <v/>
      </c>
      <c r="AL11" s="14">
        <f t="shared" si="16"/>
        <v>7</v>
      </c>
      <c r="AM11" s="14" t="str">
        <f t="shared" si="17"/>
        <v/>
      </c>
      <c r="AN11" s="14" t="str">
        <f t="shared" si="18"/>
        <v/>
      </c>
      <c r="AO11" s="14" t="str">
        <f t="shared" si="19"/>
        <v/>
      </c>
      <c r="AP11" s="17" t="str">
        <f t="shared" si="50"/>
        <v/>
      </c>
      <c r="AQ11" s="14" t="str">
        <f t="shared" si="20"/>
        <v/>
      </c>
      <c r="AT11" s="14">
        <v>7</v>
      </c>
      <c r="AU11" s="14" t="s">
        <v>1422</v>
      </c>
      <c r="AV11" s="14">
        <f>入力3!AG11</f>
        <v>0</v>
      </c>
      <c r="AW11" s="14" t="str">
        <f>入力3!AH11</f>
        <v/>
      </c>
      <c r="AX11" s="14" t="str">
        <f>入力3!AI11</f>
        <v/>
      </c>
      <c r="AY11" s="14" t="str">
        <f>入力3!AJ11</f>
        <v/>
      </c>
      <c r="AZ11" s="14" t="str">
        <f t="shared" si="51"/>
        <v/>
      </c>
      <c r="BA11" s="14" t="str">
        <f t="shared" si="52"/>
        <v/>
      </c>
      <c r="BB11" s="14" t="str">
        <f t="shared" si="21"/>
        <v/>
      </c>
      <c r="BC11" s="14" t="str">
        <f t="shared" si="22"/>
        <v/>
      </c>
      <c r="BH11" s="108">
        <v>7</v>
      </c>
      <c r="BI11" s="14" t="s">
        <v>1422</v>
      </c>
      <c r="BJ11" s="14">
        <f>入力4!AG11</f>
        <v>0</v>
      </c>
      <c r="BK11" s="14" t="str">
        <f>入力4!AH11</f>
        <v/>
      </c>
      <c r="BL11" s="14" t="str">
        <f>入力4!AI11</f>
        <v/>
      </c>
      <c r="BM11" s="14" t="str">
        <f>入力4!AJ11</f>
        <v/>
      </c>
      <c r="BN11" s="14" t="str">
        <f t="shared" si="53"/>
        <v/>
      </c>
      <c r="BO11" s="14" t="str">
        <f t="shared" si="23"/>
        <v/>
      </c>
      <c r="BP11" s="14" t="str">
        <f t="shared" si="24"/>
        <v/>
      </c>
      <c r="BQ11" s="14" t="str">
        <f t="shared" si="25"/>
        <v/>
      </c>
      <c r="BV11" s="14">
        <v>7</v>
      </c>
      <c r="BW11" s="14" t="s">
        <v>1422</v>
      </c>
      <c r="BX11" s="14">
        <f>入力5!AG11</f>
        <v>0</v>
      </c>
      <c r="BY11" s="14" t="str">
        <f>入力5!AH11</f>
        <v/>
      </c>
      <c r="BZ11" s="14" t="str">
        <f>入力5!AI11</f>
        <v/>
      </c>
      <c r="CA11" s="14" t="str">
        <f>入力5!AJ11</f>
        <v/>
      </c>
      <c r="CB11" s="14" t="str">
        <f t="shared" si="54"/>
        <v/>
      </c>
      <c r="CC11" s="14" t="str">
        <f t="shared" si="26"/>
        <v/>
      </c>
      <c r="CD11" s="14" t="str">
        <f t="shared" si="27"/>
        <v/>
      </c>
      <c r="CE11" s="14" t="str">
        <f t="shared" si="28"/>
        <v/>
      </c>
      <c r="CK11" s="65">
        <f t="shared" si="55"/>
        <v>7</v>
      </c>
      <c r="CL11" s="66" t="str">
        <f t="shared" si="56"/>
        <v/>
      </c>
      <c r="CM11" s="67" t="str">
        <f t="shared" si="57"/>
        <v/>
      </c>
      <c r="CN11" s="67" t="str">
        <f t="shared" si="58"/>
        <v/>
      </c>
      <c r="CO11" s="67" t="str">
        <f t="shared" si="59"/>
        <v/>
      </c>
      <c r="CP11" s="67" t="str">
        <f t="shared" si="60"/>
        <v/>
      </c>
      <c r="CQ11" s="67" t="str">
        <f t="shared" si="61"/>
        <v/>
      </c>
      <c r="CR11" s="68" t="str">
        <f t="shared" si="62"/>
        <v/>
      </c>
      <c r="CS11" s="69">
        <f t="shared" si="63"/>
        <v>27</v>
      </c>
      <c r="CT11" s="67" t="str">
        <f t="shared" si="64"/>
        <v/>
      </c>
      <c r="CU11" s="67" t="str">
        <f t="shared" si="65"/>
        <v/>
      </c>
      <c r="CV11" s="67" t="str">
        <f t="shared" si="66"/>
        <v/>
      </c>
      <c r="CW11" s="67" t="str">
        <f t="shared" si="30"/>
        <v/>
      </c>
      <c r="CX11" s="67" t="str">
        <f t="shared" si="31"/>
        <v/>
      </c>
      <c r="CY11" s="67" t="str">
        <f t="shared" si="32"/>
        <v/>
      </c>
      <c r="CZ11" s="68" t="str">
        <f t="shared" si="67"/>
        <v/>
      </c>
      <c r="DB11" s="65">
        <f t="shared" si="68"/>
        <v>7</v>
      </c>
      <c r="DC11" s="66" t="str">
        <f t="shared" si="69"/>
        <v/>
      </c>
      <c r="DD11" s="67" t="str">
        <f t="shared" si="70"/>
        <v/>
      </c>
      <c r="DE11" s="67" t="str">
        <f t="shared" si="33"/>
        <v/>
      </c>
      <c r="DF11" s="67" t="str">
        <f t="shared" si="71"/>
        <v/>
      </c>
      <c r="DG11" s="67" t="str">
        <f t="shared" si="72"/>
        <v/>
      </c>
      <c r="DH11" s="67" t="str">
        <f t="shared" si="73"/>
        <v/>
      </c>
      <c r="DI11" s="68" t="str">
        <f t="shared" si="74"/>
        <v/>
      </c>
      <c r="DJ11" s="69">
        <f t="shared" si="75"/>
        <v>27</v>
      </c>
      <c r="DK11" s="67" t="str">
        <f t="shared" si="35"/>
        <v/>
      </c>
      <c r="DL11" s="67" t="str">
        <f t="shared" si="36"/>
        <v/>
      </c>
      <c r="DM11" s="67" t="str">
        <f t="shared" si="37"/>
        <v/>
      </c>
      <c r="DN11" s="67" t="str">
        <f t="shared" si="38"/>
        <v/>
      </c>
      <c r="DO11" s="67" t="str">
        <f t="shared" si="39"/>
        <v/>
      </c>
      <c r="DP11" s="67" t="str">
        <f t="shared" si="40"/>
        <v/>
      </c>
      <c r="DQ11" s="68" t="str">
        <f t="shared" si="76"/>
        <v/>
      </c>
      <c r="DS11" s="65">
        <f t="shared" si="77"/>
        <v>7</v>
      </c>
      <c r="DT11" s="66" t="str">
        <f t="shared" si="78"/>
        <v/>
      </c>
      <c r="DU11" s="67" t="str">
        <f t="shared" si="79"/>
        <v/>
      </c>
      <c r="DV11" s="67" t="str">
        <f t="shared" si="41"/>
        <v/>
      </c>
      <c r="DW11" s="67" t="str">
        <f t="shared" si="80"/>
        <v/>
      </c>
      <c r="DX11" s="67" t="str">
        <f t="shared" si="81"/>
        <v/>
      </c>
      <c r="DY11" s="67" t="str">
        <f t="shared" si="82"/>
        <v/>
      </c>
      <c r="DZ11" s="68" t="str">
        <f t="shared" si="83"/>
        <v/>
      </c>
      <c r="EA11" s="69">
        <f t="shared" si="84"/>
        <v>27</v>
      </c>
      <c r="EB11" s="67" t="str">
        <f t="shared" si="43"/>
        <v/>
      </c>
      <c r="EC11" s="67" t="str">
        <f t="shared" si="44"/>
        <v/>
      </c>
      <c r="ED11" s="67" t="str">
        <f t="shared" si="45"/>
        <v/>
      </c>
      <c r="EE11" s="67" t="str">
        <f t="shared" si="46"/>
        <v/>
      </c>
      <c r="EF11" s="67" t="str">
        <f t="shared" si="47"/>
        <v/>
      </c>
      <c r="EG11" s="67" t="str">
        <f t="shared" si="48"/>
        <v/>
      </c>
      <c r="EH11" s="68" t="str">
        <f t="shared" si="85"/>
        <v/>
      </c>
    </row>
    <row r="12" spans="1:138" ht="18.75" customHeight="1">
      <c r="B12" s="59">
        <v>8</v>
      </c>
      <c r="C12" s="87"/>
      <c r="D12" s="88"/>
      <c r="E12" s="89"/>
      <c r="F12" s="90"/>
      <c r="G12" s="91"/>
      <c r="H12" s="60" t="s">
        <v>1377</v>
      </c>
      <c r="I12" s="91"/>
      <c r="J12" s="60" t="s">
        <v>1378</v>
      </c>
      <c r="K12" s="91"/>
      <c r="L12" s="60" t="s">
        <v>8</v>
      </c>
      <c r="M12" s="89"/>
      <c r="N12" s="61" t="s">
        <v>8</v>
      </c>
      <c r="O12" s="91"/>
      <c r="P12" s="60" t="s">
        <v>9</v>
      </c>
      <c r="Q12" s="89"/>
      <c r="R12" s="61" t="s">
        <v>10</v>
      </c>
      <c r="S12" s="49" t="str">
        <f t="shared" si="0"/>
        <v/>
      </c>
      <c r="T12" s="62" t="str">
        <f t="shared" si="1"/>
        <v/>
      </c>
      <c r="U12" s="63" t="str">
        <f t="shared" si="2"/>
        <v/>
      </c>
      <c r="V12" s="64" t="str">
        <f t="shared" si="3"/>
        <v/>
      </c>
      <c r="W12" s="62" t="str">
        <f t="shared" si="4"/>
        <v/>
      </c>
      <c r="X12" s="63" t="str">
        <f t="shared" si="5"/>
        <v/>
      </c>
      <c r="Y12" s="64" t="str">
        <f t="shared" si="6"/>
        <v/>
      </c>
      <c r="Z12" s="62" t="str">
        <f t="shared" si="7"/>
        <v/>
      </c>
      <c r="AA12" s="63" t="str">
        <f t="shared" si="8"/>
        <v/>
      </c>
      <c r="AB12" s="64" t="str">
        <f t="shared" si="9"/>
        <v/>
      </c>
      <c r="AC12" s="14" t="str">
        <f t="shared" si="49"/>
        <v/>
      </c>
      <c r="AD12" s="53" t="str">
        <f t="shared" si="10"/>
        <v/>
      </c>
      <c r="AE12" s="53" t="str">
        <f t="shared" si="11"/>
        <v/>
      </c>
      <c r="AF12" s="53" t="str">
        <f t="shared" si="12"/>
        <v/>
      </c>
      <c r="AG12" s="17" t="str">
        <f t="shared" si="13"/>
        <v/>
      </c>
      <c r="AH12" s="14" t="str">
        <f t="shared" si="14"/>
        <v/>
      </c>
      <c r="AI12" s="14" t="str">
        <f t="shared" si="15"/>
        <v/>
      </c>
      <c r="AL12" s="14">
        <f t="shared" si="16"/>
        <v>8</v>
      </c>
      <c r="AM12" s="14" t="str">
        <f t="shared" si="17"/>
        <v/>
      </c>
      <c r="AN12" s="14" t="str">
        <f t="shared" si="18"/>
        <v/>
      </c>
      <c r="AO12" s="14" t="str">
        <f t="shared" si="19"/>
        <v/>
      </c>
      <c r="AP12" s="17" t="str">
        <f t="shared" si="50"/>
        <v/>
      </c>
      <c r="AQ12" s="14" t="str">
        <f t="shared" si="20"/>
        <v/>
      </c>
      <c r="AT12" s="14">
        <v>8</v>
      </c>
      <c r="AU12" s="14" t="s">
        <v>1423</v>
      </c>
      <c r="AV12" s="14">
        <f>入力3!AG12</f>
        <v>0</v>
      </c>
      <c r="AW12" s="14" t="str">
        <f>入力3!AH12</f>
        <v/>
      </c>
      <c r="AX12" s="14" t="str">
        <f>入力3!AI12</f>
        <v/>
      </c>
      <c r="AY12" s="14" t="str">
        <f>入力3!AJ12</f>
        <v/>
      </c>
      <c r="AZ12" s="14" t="str">
        <f t="shared" si="51"/>
        <v/>
      </c>
      <c r="BA12" s="14" t="str">
        <f t="shared" si="52"/>
        <v/>
      </c>
      <c r="BB12" s="14" t="str">
        <f t="shared" si="21"/>
        <v/>
      </c>
      <c r="BC12" s="14" t="str">
        <f t="shared" si="22"/>
        <v/>
      </c>
      <c r="BH12" s="108">
        <v>8</v>
      </c>
      <c r="BI12" s="14" t="s">
        <v>1423</v>
      </c>
      <c r="BJ12" s="14">
        <f>入力4!AG12</f>
        <v>0</v>
      </c>
      <c r="BK12" s="14" t="str">
        <f>入力4!AH12</f>
        <v/>
      </c>
      <c r="BL12" s="14" t="str">
        <f>入力4!AI12</f>
        <v/>
      </c>
      <c r="BM12" s="14" t="str">
        <f>入力4!AJ12</f>
        <v/>
      </c>
      <c r="BN12" s="14" t="str">
        <f t="shared" si="53"/>
        <v/>
      </c>
      <c r="BO12" s="14" t="str">
        <f t="shared" si="23"/>
        <v/>
      </c>
      <c r="BP12" s="14" t="str">
        <f t="shared" si="24"/>
        <v/>
      </c>
      <c r="BQ12" s="14" t="str">
        <f t="shared" si="25"/>
        <v/>
      </c>
      <c r="BV12" s="14">
        <v>8</v>
      </c>
      <c r="BW12" s="14" t="s">
        <v>1423</v>
      </c>
      <c r="BX12" s="14">
        <f>入力5!AG12</f>
        <v>0</v>
      </c>
      <c r="BY12" s="14" t="str">
        <f>入力5!AH12</f>
        <v/>
      </c>
      <c r="BZ12" s="14" t="str">
        <f>入力5!AI12</f>
        <v/>
      </c>
      <c r="CA12" s="14" t="str">
        <f>入力5!AJ12</f>
        <v/>
      </c>
      <c r="CB12" s="14" t="str">
        <f t="shared" si="54"/>
        <v/>
      </c>
      <c r="CC12" s="14" t="str">
        <f t="shared" si="26"/>
        <v/>
      </c>
      <c r="CD12" s="14" t="str">
        <f t="shared" si="27"/>
        <v/>
      </c>
      <c r="CE12" s="14" t="str">
        <f t="shared" si="28"/>
        <v/>
      </c>
      <c r="CK12" s="65">
        <f t="shared" si="55"/>
        <v>8</v>
      </c>
      <c r="CL12" s="66" t="str">
        <f t="shared" si="56"/>
        <v/>
      </c>
      <c r="CM12" s="67" t="str">
        <f t="shared" si="57"/>
        <v/>
      </c>
      <c r="CN12" s="67" t="str">
        <f t="shared" si="58"/>
        <v/>
      </c>
      <c r="CO12" s="67" t="str">
        <f t="shared" si="59"/>
        <v/>
      </c>
      <c r="CP12" s="67" t="str">
        <f t="shared" si="60"/>
        <v/>
      </c>
      <c r="CQ12" s="67" t="str">
        <f t="shared" si="61"/>
        <v/>
      </c>
      <c r="CR12" s="68" t="str">
        <f t="shared" si="62"/>
        <v/>
      </c>
      <c r="CS12" s="69">
        <f t="shared" si="63"/>
        <v>28</v>
      </c>
      <c r="CT12" s="67" t="str">
        <f t="shared" si="64"/>
        <v/>
      </c>
      <c r="CU12" s="67" t="str">
        <f t="shared" si="65"/>
        <v/>
      </c>
      <c r="CV12" s="67" t="str">
        <f t="shared" si="66"/>
        <v/>
      </c>
      <c r="CW12" s="67" t="str">
        <f t="shared" si="30"/>
        <v/>
      </c>
      <c r="CX12" s="67" t="str">
        <f t="shared" si="31"/>
        <v/>
      </c>
      <c r="CY12" s="67" t="str">
        <f t="shared" si="32"/>
        <v/>
      </c>
      <c r="CZ12" s="68" t="str">
        <f t="shared" si="67"/>
        <v/>
      </c>
      <c r="DB12" s="65">
        <f t="shared" si="68"/>
        <v>8</v>
      </c>
      <c r="DC12" s="66" t="str">
        <f t="shared" si="69"/>
        <v/>
      </c>
      <c r="DD12" s="67" t="str">
        <f t="shared" si="70"/>
        <v/>
      </c>
      <c r="DE12" s="67" t="str">
        <f t="shared" si="33"/>
        <v/>
      </c>
      <c r="DF12" s="67" t="str">
        <f t="shared" si="71"/>
        <v/>
      </c>
      <c r="DG12" s="67" t="str">
        <f t="shared" si="72"/>
        <v/>
      </c>
      <c r="DH12" s="67" t="str">
        <f t="shared" si="73"/>
        <v/>
      </c>
      <c r="DI12" s="68" t="str">
        <f t="shared" si="74"/>
        <v/>
      </c>
      <c r="DJ12" s="69">
        <f t="shared" si="75"/>
        <v>28</v>
      </c>
      <c r="DK12" s="67" t="str">
        <f t="shared" si="35"/>
        <v/>
      </c>
      <c r="DL12" s="67" t="str">
        <f t="shared" si="36"/>
        <v/>
      </c>
      <c r="DM12" s="67" t="str">
        <f t="shared" si="37"/>
        <v/>
      </c>
      <c r="DN12" s="67" t="str">
        <f t="shared" si="38"/>
        <v/>
      </c>
      <c r="DO12" s="67" t="str">
        <f t="shared" si="39"/>
        <v/>
      </c>
      <c r="DP12" s="67" t="str">
        <f t="shared" si="40"/>
        <v/>
      </c>
      <c r="DQ12" s="68" t="str">
        <f t="shared" si="76"/>
        <v/>
      </c>
      <c r="DS12" s="65">
        <f t="shared" si="77"/>
        <v>8</v>
      </c>
      <c r="DT12" s="66" t="str">
        <f t="shared" si="78"/>
        <v/>
      </c>
      <c r="DU12" s="67" t="str">
        <f t="shared" si="79"/>
        <v/>
      </c>
      <c r="DV12" s="67" t="str">
        <f t="shared" si="41"/>
        <v/>
      </c>
      <c r="DW12" s="67" t="str">
        <f t="shared" si="80"/>
        <v/>
      </c>
      <c r="DX12" s="67" t="str">
        <f t="shared" si="81"/>
        <v/>
      </c>
      <c r="DY12" s="67" t="str">
        <f t="shared" si="82"/>
        <v/>
      </c>
      <c r="DZ12" s="68" t="str">
        <f t="shared" si="83"/>
        <v/>
      </c>
      <c r="EA12" s="69">
        <f t="shared" si="84"/>
        <v>28</v>
      </c>
      <c r="EB12" s="67" t="str">
        <f t="shared" si="43"/>
        <v/>
      </c>
      <c r="EC12" s="67" t="str">
        <f t="shared" si="44"/>
        <v/>
      </c>
      <c r="ED12" s="67" t="str">
        <f t="shared" si="45"/>
        <v/>
      </c>
      <c r="EE12" s="67" t="str">
        <f t="shared" si="46"/>
        <v/>
      </c>
      <c r="EF12" s="67" t="str">
        <f t="shared" si="47"/>
        <v/>
      </c>
      <c r="EG12" s="67" t="str">
        <f t="shared" si="48"/>
        <v/>
      </c>
      <c r="EH12" s="68" t="str">
        <f t="shared" si="85"/>
        <v/>
      </c>
    </row>
    <row r="13" spans="1:138" ht="18.75" customHeight="1">
      <c r="B13" s="59">
        <v>9</v>
      </c>
      <c r="C13" s="87"/>
      <c r="D13" s="88"/>
      <c r="E13" s="89"/>
      <c r="F13" s="90"/>
      <c r="G13" s="91"/>
      <c r="H13" s="60" t="s">
        <v>1377</v>
      </c>
      <c r="I13" s="91"/>
      <c r="J13" s="60" t="s">
        <v>1378</v>
      </c>
      <c r="K13" s="91"/>
      <c r="L13" s="60" t="s">
        <v>8</v>
      </c>
      <c r="M13" s="89"/>
      <c r="N13" s="61" t="s">
        <v>8</v>
      </c>
      <c r="O13" s="91"/>
      <c r="P13" s="60" t="s">
        <v>9</v>
      </c>
      <c r="Q13" s="89"/>
      <c r="R13" s="61" t="s">
        <v>10</v>
      </c>
      <c r="S13" s="49" t="str">
        <f t="shared" si="0"/>
        <v/>
      </c>
      <c r="T13" s="62" t="str">
        <f t="shared" si="1"/>
        <v/>
      </c>
      <c r="U13" s="63" t="str">
        <f t="shared" si="2"/>
        <v/>
      </c>
      <c r="V13" s="64" t="str">
        <f t="shared" si="3"/>
        <v/>
      </c>
      <c r="W13" s="62" t="str">
        <f t="shared" si="4"/>
        <v/>
      </c>
      <c r="X13" s="63" t="str">
        <f t="shared" si="5"/>
        <v/>
      </c>
      <c r="Y13" s="64" t="str">
        <f t="shared" si="6"/>
        <v/>
      </c>
      <c r="Z13" s="62" t="str">
        <f t="shared" si="7"/>
        <v/>
      </c>
      <c r="AA13" s="63" t="str">
        <f t="shared" si="8"/>
        <v/>
      </c>
      <c r="AB13" s="64" t="str">
        <f t="shared" si="9"/>
        <v/>
      </c>
      <c r="AC13" s="14" t="str">
        <f t="shared" si="49"/>
        <v/>
      </c>
      <c r="AD13" s="53" t="str">
        <f t="shared" si="10"/>
        <v/>
      </c>
      <c r="AE13" s="53" t="str">
        <f t="shared" si="11"/>
        <v/>
      </c>
      <c r="AF13" s="53" t="str">
        <f t="shared" si="12"/>
        <v/>
      </c>
      <c r="AG13" s="17" t="str">
        <f t="shared" si="13"/>
        <v/>
      </c>
      <c r="AH13" s="14" t="str">
        <f t="shared" si="14"/>
        <v/>
      </c>
      <c r="AI13" s="14" t="str">
        <f t="shared" si="15"/>
        <v/>
      </c>
      <c r="AL13" s="14">
        <f t="shared" si="16"/>
        <v>9</v>
      </c>
      <c r="AM13" s="14" t="str">
        <f t="shared" si="17"/>
        <v/>
      </c>
      <c r="AN13" s="14" t="str">
        <f t="shared" si="18"/>
        <v/>
      </c>
      <c r="AO13" s="14" t="str">
        <f t="shared" si="19"/>
        <v/>
      </c>
      <c r="AP13" s="17" t="str">
        <f t="shared" si="50"/>
        <v/>
      </c>
      <c r="AQ13" s="14" t="str">
        <f t="shared" si="20"/>
        <v/>
      </c>
      <c r="AT13" s="14">
        <v>9</v>
      </c>
      <c r="AU13" s="14" t="s">
        <v>1423</v>
      </c>
      <c r="AV13" s="14">
        <f>入力3!AG13</f>
        <v>0</v>
      </c>
      <c r="AW13" s="14" t="str">
        <f>入力3!AH13</f>
        <v/>
      </c>
      <c r="AX13" s="14" t="str">
        <f>入力3!AI13</f>
        <v/>
      </c>
      <c r="AY13" s="14" t="str">
        <f>入力3!AJ13</f>
        <v/>
      </c>
      <c r="AZ13" s="14" t="str">
        <f t="shared" si="51"/>
        <v/>
      </c>
      <c r="BA13" s="14" t="str">
        <f t="shared" si="52"/>
        <v/>
      </c>
      <c r="BB13" s="14" t="str">
        <f t="shared" si="21"/>
        <v/>
      </c>
      <c r="BC13" s="14" t="str">
        <f t="shared" si="22"/>
        <v/>
      </c>
      <c r="BH13" s="108">
        <v>9</v>
      </c>
      <c r="BI13" s="14" t="s">
        <v>1423</v>
      </c>
      <c r="BJ13" s="14">
        <f>入力4!AG13</f>
        <v>0</v>
      </c>
      <c r="BK13" s="14" t="str">
        <f>入力4!AH13</f>
        <v/>
      </c>
      <c r="BL13" s="14" t="str">
        <f>入力4!AI13</f>
        <v/>
      </c>
      <c r="BM13" s="14" t="str">
        <f>入力4!AJ13</f>
        <v/>
      </c>
      <c r="BN13" s="14" t="str">
        <f t="shared" si="53"/>
        <v/>
      </c>
      <c r="BO13" s="14" t="str">
        <f t="shared" si="23"/>
        <v/>
      </c>
      <c r="BP13" s="14" t="str">
        <f t="shared" si="24"/>
        <v/>
      </c>
      <c r="BQ13" s="14" t="str">
        <f t="shared" si="25"/>
        <v/>
      </c>
      <c r="BV13" s="14">
        <v>9</v>
      </c>
      <c r="BW13" s="14" t="s">
        <v>1423</v>
      </c>
      <c r="BX13" s="14">
        <f>入力5!AG13</f>
        <v>0</v>
      </c>
      <c r="BY13" s="14" t="str">
        <f>入力5!AH13</f>
        <v/>
      </c>
      <c r="BZ13" s="14" t="str">
        <f>入力5!AI13</f>
        <v/>
      </c>
      <c r="CA13" s="14" t="str">
        <f>入力5!AJ13</f>
        <v/>
      </c>
      <c r="CB13" s="14" t="str">
        <f t="shared" si="54"/>
        <v/>
      </c>
      <c r="CC13" s="14" t="str">
        <f t="shared" si="26"/>
        <v/>
      </c>
      <c r="CD13" s="14" t="str">
        <f t="shared" si="27"/>
        <v/>
      </c>
      <c r="CE13" s="14" t="str">
        <f t="shared" si="28"/>
        <v/>
      </c>
      <c r="CK13" s="65">
        <f t="shared" si="55"/>
        <v>9</v>
      </c>
      <c r="CL13" s="66" t="str">
        <f t="shared" si="56"/>
        <v/>
      </c>
      <c r="CM13" s="67" t="str">
        <f t="shared" si="57"/>
        <v/>
      </c>
      <c r="CN13" s="67" t="str">
        <f t="shared" si="58"/>
        <v/>
      </c>
      <c r="CO13" s="67" t="str">
        <f t="shared" si="59"/>
        <v/>
      </c>
      <c r="CP13" s="67" t="str">
        <f t="shared" si="60"/>
        <v/>
      </c>
      <c r="CQ13" s="67" t="str">
        <f t="shared" si="61"/>
        <v/>
      </c>
      <c r="CR13" s="68" t="str">
        <f t="shared" si="62"/>
        <v/>
      </c>
      <c r="CS13" s="69">
        <f t="shared" si="63"/>
        <v>29</v>
      </c>
      <c r="CT13" s="67" t="str">
        <f t="shared" si="64"/>
        <v/>
      </c>
      <c r="CU13" s="67" t="str">
        <f t="shared" si="65"/>
        <v/>
      </c>
      <c r="CV13" s="67" t="str">
        <f t="shared" si="66"/>
        <v/>
      </c>
      <c r="CW13" s="67" t="str">
        <f t="shared" si="30"/>
        <v/>
      </c>
      <c r="CX13" s="67" t="str">
        <f t="shared" si="31"/>
        <v/>
      </c>
      <c r="CY13" s="67" t="str">
        <f t="shared" si="32"/>
        <v/>
      </c>
      <c r="CZ13" s="68" t="str">
        <f t="shared" si="67"/>
        <v/>
      </c>
      <c r="DB13" s="65">
        <f t="shared" si="68"/>
        <v>9</v>
      </c>
      <c r="DC13" s="66" t="str">
        <f t="shared" si="69"/>
        <v/>
      </c>
      <c r="DD13" s="67" t="str">
        <f t="shared" si="70"/>
        <v/>
      </c>
      <c r="DE13" s="67" t="str">
        <f t="shared" si="33"/>
        <v/>
      </c>
      <c r="DF13" s="67" t="str">
        <f t="shared" si="71"/>
        <v/>
      </c>
      <c r="DG13" s="67" t="str">
        <f t="shared" si="72"/>
        <v/>
      </c>
      <c r="DH13" s="67" t="str">
        <f t="shared" si="73"/>
        <v/>
      </c>
      <c r="DI13" s="68" t="str">
        <f t="shared" si="74"/>
        <v/>
      </c>
      <c r="DJ13" s="69">
        <f t="shared" si="75"/>
        <v>29</v>
      </c>
      <c r="DK13" s="67" t="str">
        <f t="shared" si="35"/>
        <v/>
      </c>
      <c r="DL13" s="67" t="str">
        <f t="shared" si="36"/>
        <v/>
      </c>
      <c r="DM13" s="67" t="str">
        <f t="shared" si="37"/>
        <v/>
      </c>
      <c r="DN13" s="67" t="str">
        <f t="shared" si="38"/>
        <v/>
      </c>
      <c r="DO13" s="67" t="str">
        <f t="shared" si="39"/>
        <v/>
      </c>
      <c r="DP13" s="67" t="str">
        <f t="shared" si="40"/>
        <v/>
      </c>
      <c r="DQ13" s="68" t="str">
        <f t="shared" si="76"/>
        <v/>
      </c>
      <c r="DS13" s="65">
        <f t="shared" si="77"/>
        <v>9</v>
      </c>
      <c r="DT13" s="66" t="str">
        <f t="shared" si="78"/>
        <v/>
      </c>
      <c r="DU13" s="67" t="str">
        <f t="shared" si="79"/>
        <v/>
      </c>
      <c r="DV13" s="67" t="str">
        <f t="shared" si="41"/>
        <v/>
      </c>
      <c r="DW13" s="67" t="str">
        <f t="shared" si="80"/>
        <v/>
      </c>
      <c r="DX13" s="67" t="str">
        <f t="shared" si="81"/>
        <v/>
      </c>
      <c r="DY13" s="67" t="str">
        <f t="shared" si="82"/>
        <v/>
      </c>
      <c r="DZ13" s="68" t="str">
        <f t="shared" si="83"/>
        <v/>
      </c>
      <c r="EA13" s="69">
        <f t="shared" si="84"/>
        <v>29</v>
      </c>
      <c r="EB13" s="67" t="str">
        <f t="shared" si="43"/>
        <v/>
      </c>
      <c r="EC13" s="67" t="str">
        <f t="shared" si="44"/>
        <v/>
      </c>
      <c r="ED13" s="67" t="str">
        <f t="shared" si="45"/>
        <v/>
      </c>
      <c r="EE13" s="67" t="str">
        <f t="shared" si="46"/>
        <v/>
      </c>
      <c r="EF13" s="67" t="str">
        <f t="shared" si="47"/>
        <v/>
      </c>
      <c r="EG13" s="67" t="str">
        <f t="shared" si="48"/>
        <v/>
      </c>
      <c r="EH13" s="68" t="str">
        <f t="shared" si="85"/>
        <v/>
      </c>
    </row>
    <row r="14" spans="1:138" ht="18.75" customHeight="1">
      <c r="B14" s="59">
        <v>10</v>
      </c>
      <c r="C14" s="92"/>
      <c r="D14" s="88"/>
      <c r="E14" s="89"/>
      <c r="F14" s="90"/>
      <c r="G14" s="91"/>
      <c r="H14" s="60" t="s">
        <v>1377</v>
      </c>
      <c r="I14" s="91"/>
      <c r="J14" s="60" t="s">
        <v>1378</v>
      </c>
      <c r="K14" s="91"/>
      <c r="L14" s="60" t="s">
        <v>8</v>
      </c>
      <c r="M14" s="89"/>
      <c r="N14" s="61" t="s">
        <v>8</v>
      </c>
      <c r="O14" s="91"/>
      <c r="P14" s="60" t="s">
        <v>9</v>
      </c>
      <c r="Q14" s="89"/>
      <c r="R14" s="61" t="s">
        <v>10</v>
      </c>
      <c r="S14" s="49" t="str">
        <f t="shared" si="0"/>
        <v/>
      </c>
      <c r="T14" s="62" t="str">
        <f t="shared" si="1"/>
        <v/>
      </c>
      <c r="U14" s="63" t="str">
        <f t="shared" si="2"/>
        <v/>
      </c>
      <c r="V14" s="64" t="str">
        <f t="shared" si="3"/>
        <v/>
      </c>
      <c r="W14" s="62" t="str">
        <f t="shared" si="4"/>
        <v/>
      </c>
      <c r="X14" s="63" t="str">
        <f t="shared" si="5"/>
        <v/>
      </c>
      <c r="Y14" s="64" t="str">
        <f t="shared" si="6"/>
        <v/>
      </c>
      <c r="Z14" s="62" t="str">
        <f t="shared" si="7"/>
        <v/>
      </c>
      <c r="AA14" s="63" t="str">
        <f t="shared" si="8"/>
        <v/>
      </c>
      <c r="AB14" s="64" t="str">
        <f t="shared" si="9"/>
        <v/>
      </c>
      <c r="AC14" s="14" t="str">
        <f t="shared" si="49"/>
        <v/>
      </c>
      <c r="AD14" s="53" t="str">
        <f t="shared" si="10"/>
        <v/>
      </c>
      <c r="AE14" s="53" t="str">
        <f t="shared" si="11"/>
        <v/>
      </c>
      <c r="AF14" s="53" t="str">
        <f t="shared" si="12"/>
        <v/>
      </c>
      <c r="AG14" s="17" t="str">
        <f t="shared" si="13"/>
        <v/>
      </c>
      <c r="AH14" s="14" t="str">
        <f t="shared" si="14"/>
        <v/>
      </c>
      <c r="AI14" s="14" t="str">
        <f t="shared" si="15"/>
        <v/>
      </c>
      <c r="AL14" s="14">
        <f t="shared" si="16"/>
        <v>10</v>
      </c>
      <c r="AM14" s="14" t="str">
        <f t="shared" si="17"/>
        <v/>
      </c>
      <c r="AN14" s="14" t="str">
        <f t="shared" si="18"/>
        <v/>
      </c>
      <c r="AO14" s="14" t="str">
        <f t="shared" si="19"/>
        <v/>
      </c>
      <c r="AP14" s="17" t="str">
        <f t="shared" si="50"/>
        <v/>
      </c>
      <c r="AQ14" s="14" t="str">
        <f t="shared" si="20"/>
        <v/>
      </c>
      <c r="AT14" s="14">
        <v>10</v>
      </c>
      <c r="AU14" s="14" t="s">
        <v>1423</v>
      </c>
      <c r="AV14" s="14">
        <f>入力3!AG14</f>
        <v>0</v>
      </c>
      <c r="AW14" s="14" t="str">
        <f>入力3!AH14</f>
        <v/>
      </c>
      <c r="AX14" s="14" t="str">
        <f>入力3!AI14</f>
        <v/>
      </c>
      <c r="AY14" s="14" t="str">
        <f>入力3!AJ14</f>
        <v/>
      </c>
      <c r="AZ14" s="14" t="str">
        <f t="shared" si="51"/>
        <v/>
      </c>
      <c r="BA14" s="14" t="str">
        <f t="shared" si="52"/>
        <v/>
      </c>
      <c r="BB14" s="14" t="str">
        <f t="shared" si="21"/>
        <v/>
      </c>
      <c r="BC14" s="14" t="str">
        <f t="shared" si="22"/>
        <v/>
      </c>
      <c r="BH14" s="108">
        <v>10</v>
      </c>
      <c r="BI14" s="14" t="s">
        <v>1423</v>
      </c>
      <c r="BJ14" s="14">
        <f>入力4!AG14</f>
        <v>0</v>
      </c>
      <c r="BK14" s="14" t="str">
        <f>入力4!AH14</f>
        <v/>
      </c>
      <c r="BL14" s="14" t="str">
        <f>入力4!AI14</f>
        <v/>
      </c>
      <c r="BM14" s="14" t="str">
        <f>入力4!AJ14</f>
        <v/>
      </c>
      <c r="BN14" s="14" t="str">
        <f t="shared" si="53"/>
        <v/>
      </c>
      <c r="BO14" s="14" t="str">
        <f t="shared" si="23"/>
        <v/>
      </c>
      <c r="BP14" s="14" t="str">
        <f t="shared" si="24"/>
        <v/>
      </c>
      <c r="BQ14" s="14" t="str">
        <f t="shared" si="25"/>
        <v/>
      </c>
      <c r="BV14" s="14">
        <v>10</v>
      </c>
      <c r="BW14" s="14" t="s">
        <v>1423</v>
      </c>
      <c r="BX14" s="14">
        <f>入力5!AG14</f>
        <v>0</v>
      </c>
      <c r="BY14" s="14" t="str">
        <f>入力5!AH14</f>
        <v/>
      </c>
      <c r="BZ14" s="14" t="str">
        <f>入力5!AI14</f>
        <v/>
      </c>
      <c r="CA14" s="14" t="str">
        <f>入力5!AJ14</f>
        <v/>
      </c>
      <c r="CB14" s="14" t="str">
        <f t="shared" si="54"/>
        <v/>
      </c>
      <c r="CC14" s="14" t="str">
        <f t="shared" si="26"/>
        <v/>
      </c>
      <c r="CD14" s="14" t="str">
        <f t="shared" si="27"/>
        <v/>
      </c>
      <c r="CE14" s="14" t="str">
        <f t="shared" si="28"/>
        <v/>
      </c>
      <c r="CK14" s="65">
        <f t="shared" si="55"/>
        <v>10</v>
      </c>
      <c r="CL14" s="66" t="str">
        <f t="shared" si="56"/>
        <v/>
      </c>
      <c r="CM14" s="67" t="str">
        <f t="shared" si="57"/>
        <v/>
      </c>
      <c r="CN14" s="67" t="str">
        <f t="shared" si="58"/>
        <v/>
      </c>
      <c r="CO14" s="67" t="str">
        <f t="shared" si="59"/>
        <v/>
      </c>
      <c r="CP14" s="67" t="str">
        <f t="shared" si="60"/>
        <v/>
      </c>
      <c r="CQ14" s="67" t="str">
        <f t="shared" si="61"/>
        <v/>
      </c>
      <c r="CR14" s="68" t="str">
        <f t="shared" si="62"/>
        <v/>
      </c>
      <c r="CS14" s="69">
        <f t="shared" si="63"/>
        <v>30</v>
      </c>
      <c r="CT14" s="67" t="str">
        <f t="shared" si="64"/>
        <v/>
      </c>
      <c r="CU14" s="67" t="str">
        <f t="shared" si="65"/>
        <v/>
      </c>
      <c r="CV14" s="67" t="str">
        <f t="shared" si="66"/>
        <v/>
      </c>
      <c r="CW14" s="67" t="str">
        <f t="shared" si="30"/>
        <v/>
      </c>
      <c r="CX14" s="67" t="str">
        <f t="shared" si="31"/>
        <v/>
      </c>
      <c r="CY14" s="67" t="str">
        <f t="shared" si="32"/>
        <v/>
      </c>
      <c r="CZ14" s="68" t="str">
        <f t="shared" si="67"/>
        <v/>
      </c>
      <c r="DB14" s="65">
        <f t="shared" si="68"/>
        <v>10</v>
      </c>
      <c r="DC14" s="66" t="str">
        <f t="shared" si="69"/>
        <v/>
      </c>
      <c r="DD14" s="67" t="str">
        <f t="shared" si="70"/>
        <v/>
      </c>
      <c r="DE14" s="67" t="str">
        <f t="shared" si="33"/>
        <v/>
      </c>
      <c r="DF14" s="67" t="str">
        <f t="shared" si="71"/>
        <v/>
      </c>
      <c r="DG14" s="67" t="str">
        <f t="shared" si="72"/>
        <v/>
      </c>
      <c r="DH14" s="67" t="str">
        <f t="shared" si="73"/>
        <v/>
      </c>
      <c r="DI14" s="68" t="str">
        <f t="shared" si="74"/>
        <v/>
      </c>
      <c r="DJ14" s="69">
        <f t="shared" si="75"/>
        <v>30</v>
      </c>
      <c r="DK14" s="67" t="str">
        <f t="shared" si="35"/>
        <v/>
      </c>
      <c r="DL14" s="67" t="str">
        <f t="shared" si="36"/>
        <v/>
      </c>
      <c r="DM14" s="67" t="str">
        <f t="shared" si="37"/>
        <v/>
      </c>
      <c r="DN14" s="67" t="str">
        <f t="shared" si="38"/>
        <v/>
      </c>
      <c r="DO14" s="67" t="str">
        <f t="shared" si="39"/>
        <v/>
      </c>
      <c r="DP14" s="67" t="str">
        <f t="shared" si="40"/>
        <v/>
      </c>
      <c r="DQ14" s="68" t="str">
        <f t="shared" si="76"/>
        <v/>
      </c>
      <c r="DS14" s="65">
        <f t="shared" si="77"/>
        <v>10</v>
      </c>
      <c r="DT14" s="66" t="str">
        <f t="shared" si="78"/>
        <v/>
      </c>
      <c r="DU14" s="67" t="str">
        <f t="shared" si="79"/>
        <v/>
      </c>
      <c r="DV14" s="67" t="str">
        <f t="shared" si="41"/>
        <v/>
      </c>
      <c r="DW14" s="67" t="str">
        <f t="shared" si="80"/>
        <v/>
      </c>
      <c r="DX14" s="67" t="str">
        <f t="shared" si="81"/>
        <v/>
      </c>
      <c r="DY14" s="67" t="str">
        <f t="shared" si="82"/>
        <v/>
      </c>
      <c r="DZ14" s="68" t="str">
        <f t="shared" si="83"/>
        <v/>
      </c>
      <c r="EA14" s="69">
        <f t="shared" si="84"/>
        <v>30</v>
      </c>
      <c r="EB14" s="67" t="str">
        <f t="shared" si="43"/>
        <v/>
      </c>
      <c r="EC14" s="67" t="str">
        <f t="shared" si="44"/>
        <v/>
      </c>
      <c r="ED14" s="67" t="str">
        <f t="shared" si="45"/>
        <v/>
      </c>
      <c r="EE14" s="67" t="str">
        <f t="shared" si="46"/>
        <v/>
      </c>
      <c r="EF14" s="67" t="str">
        <f t="shared" si="47"/>
        <v/>
      </c>
      <c r="EG14" s="67" t="str">
        <f t="shared" si="48"/>
        <v/>
      </c>
      <c r="EH14" s="68" t="str">
        <f t="shared" si="85"/>
        <v/>
      </c>
    </row>
    <row r="15" spans="1:138" ht="18.75" customHeight="1">
      <c r="B15" s="59">
        <v>11</v>
      </c>
      <c r="C15" s="87"/>
      <c r="D15" s="88"/>
      <c r="E15" s="89"/>
      <c r="F15" s="90"/>
      <c r="G15" s="91"/>
      <c r="H15" s="60" t="s">
        <v>1377</v>
      </c>
      <c r="I15" s="91"/>
      <c r="J15" s="60" t="s">
        <v>1378</v>
      </c>
      <c r="K15" s="91"/>
      <c r="L15" s="60" t="s">
        <v>8</v>
      </c>
      <c r="M15" s="89"/>
      <c r="N15" s="61" t="s">
        <v>8</v>
      </c>
      <c r="O15" s="91"/>
      <c r="P15" s="60" t="s">
        <v>9</v>
      </c>
      <c r="Q15" s="89"/>
      <c r="R15" s="61" t="s">
        <v>10</v>
      </c>
      <c r="S15" s="49" t="str">
        <f t="shared" si="0"/>
        <v/>
      </c>
      <c r="T15" s="62" t="str">
        <f t="shared" si="1"/>
        <v/>
      </c>
      <c r="U15" s="63" t="str">
        <f t="shared" si="2"/>
        <v/>
      </c>
      <c r="V15" s="64" t="str">
        <f t="shared" si="3"/>
        <v/>
      </c>
      <c r="W15" s="62" t="str">
        <f t="shared" si="4"/>
        <v/>
      </c>
      <c r="X15" s="63" t="str">
        <f t="shared" si="5"/>
        <v/>
      </c>
      <c r="Y15" s="64" t="str">
        <f t="shared" si="6"/>
        <v/>
      </c>
      <c r="Z15" s="62" t="str">
        <f t="shared" si="7"/>
        <v/>
      </c>
      <c r="AA15" s="63" t="str">
        <f t="shared" si="8"/>
        <v/>
      </c>
      <c r="AB15" s="64" t="str">
        <f t="shared" si="9"/>
        <v/>
      </c>
      <c r="AC15" s="14" t="str">
        <f t="shared" si="49"/>
        <v/>
      </c>
      <c r="AD15" s="53" t="str">
        <f t="shared" si="10"/>
        <v/>
      </c>
      <c r="AE15" s="53" t="str">
        <f t="shared" si="11"/>
        <v/>
      </c>
      <c r="AF15" s="53" t="str">
        <f t="shared" si="12"/>
        <v/>
      </c>
      <c r="AG15" s="17" t="str">
        <f t="shared" si="13"/>
        <v/>
      </c>
      <c r="AH15" s="14" t="str">
        <f t="shared" si="14"/>
        <v/>
      </c>
      <c r="AI15" s="14" t="str">
        <f t="shared" si="15"/>
        <v/>
      </c>
      <c r="AL15" s="14">
        <f t="shared" si="16"/>
        <v>11</v>
      </c>
      <c r="AM15" s="14" t="str">
        <f t="shared" si="17"/>
        <v/>
      </c>
      <c r="AN15" s="14" t="str">
        <f t="shared" si="18"/>
        <v/>
      </c>
      <c r="AO15" s="14" t="str">
        <f t="shared" si="19"/>
        <v/>
      </c>
      <c r="AP15" s="17" t="str">
        <f t="shared" si="50"/>
        <v/>
      </c>
      <c r="AQ15" s="14" t="str">
        <f t="shared" si="20"/>
        <v/>
      </c>
      <c r="AT15" s="14">
        <v>11</v>
      </c>
      <c r="AU15" s="14" t="s">
        <v>1423</v>
      </c>
      <c r="AV15" s="14">
        <f>入力3!AG15</f>
        <v>0</v>
      </c>
      <c r="AW15" s="14" t="str">
        <f>入力3!AH15</f>
        <v/>
      </c>
      <c r="AX15" s="14" t="str">
        <f>入力3!AI15</f>
        <v/>
      </c>
      <c r="AY15" s="14" t="str">
        <f>入力3!AJ15</f>
        <v/>
      </c>
      <c r="AZ15" s="14" t="str">
        <f t="shared" si="51"/>
        <v/>
      </c>
      <c r="BA15" s="14" t="str">
        <f t="shared" si="52"/>
        <v/>
      </c>
      <c r="BB15" s="14" t="str">
        <f t="shared" si="21"/>
        <v/>
      </c>
      <c r="BC15" s="14" t="str">
        <f t="shared" si="22"/>
        <v/>
      </c>
      <c r="BH15" s="108">
        <v>11</v>
      </c>
      <c r="BI15" s="14" t="s">
        <v>1423</v>
      </c>
      <c r="BJ15" s="14">
        <f>入力4!AG15</f>
        <v>0</v>
      </c>
      <c r="BK15" s="14" t="str">
        <f>入力4!AH15</f>
        <v/>
      </c>
      <c r="BL15" s="14" t="str">
        <f>入力4!AI15</f>
        <v/>
      </c>
      <c r="BM15" s="14" t="str">
        <f>入力4!AJ15</f>
        <v/>
      </c>
      <c r="BN15" s="14" t="str">
        <f t="shared" si="53"/>
        <v/>
      </c>
      <c r="BO15" s="14" t="str">
        <f t="shared" si="23"/>
        <v/>
      </c>
      <c r="BP15" s="14" t="str">
        <f t="shared" si="24"/>
        <v/>
      </c>
      <c r="BQ15" s="14" t="str">
        <f t="shared" si="25"/>
        <v/>
      </c>
      <c r="BV15" s="14">
        <v>11</v>
      </c>
      <c r="BW15" s="14" t="s">
        <v>1423</v>
      </c>
      <c r="BX15" s="14">
        <f>入力5!AG15</f>
        <v>0</v>
      </c>
      <c r="BY15" s="14" t="str">
        <f>入力5!AH15</f>
        <v/>
      </c>
      <c r="BZ15" s="14" t="str">
        <f>入力5!AI15</f>
        <v/>
      </c>
      <c r="CA15" s="14" t="str">
        <f>入力5!AJ15</f>
        <v/>
      </c>
      <c r="CB15" s="14" t="str">
        <f t="shared" si="54"/>
        <v/>
      </c>
      <c r="CC15" s="14" t="str">
        <f t="shared" si="26"/>
        <v/>
      </c>
      <c r="CD15" s="14" t="str">
        <f t="shared" si="27"/>
        <v/>
      </c>
      <c r="CE15" s="14" t="str">
        <f t="shared" si="28"/>
        <v/>
      </c>
      <c r="CK15" s="65">
        <f t="shared" si="55"/>
        <v>11</v>
      </c>
      <c r="CL15" s="66" t="str">
        <f t="shared" si="56"/>
        <v/>
      </c>
      <c r="CM15" s="67" t="str">
        <f t="shared" si="57"/>
        <v/>
      </c>
      <c r="CN15" s="67" t="str">
        <f t="shared" si="58"/>
        <v/>
      </c>
      <c r="CO15" s="67" t="str">
        <f t="shared" si="59"/>
        <v/>
      </c>
      <c r="CP15" s="67" t="str">
        <f t="shared" si="60"/>
        <v/>
      </c>
      <c r="CQ15" s="67" t="str">
        <f t="shared" si="61"/>
        <v/>
      </c>
      <c r="CR15" s="68" t="str">
        <f t="shared" si="62"/>
        <v/>
      </c>
      <c r="CS15" s="69">
        <f t="shared" si="63"/>
        <v>31</v>
      </c>
      <c r="CT15" s="67" t="str">
        <f t="shared" si="64"/>
        <v/>
      </c>
      <c r="CU15" s="67" t="str">
        <f t="shared" si="65"/>
        <v/>
      </c>
      <c r="CV15" s="67" t="str">
        <f t="shared" si="66"/>
        <v/>
      </c>
      <c r="CW15" s="67" t="str">
        <f t="shared" si="30"/>
        <v/>
      </c>
      <c r="CX15" s="67" t="str">
        <f t="shared" si="31"/>
        <v/>
      </c>
      <c r="CY15" s="67" t="str">
        <f t="shared" si="32"/>
        <v/>
      </c>
      <c r="CZ15" s="68" t="str">
        <f t="shared" si="67"/>
        <v/>
      </c>
      <c r="DB15" s="65">
        <f t="shared" si="68"/>
        <v>11</v>
      </c>
      <c r="DC15" s="66" t="str">
        <f t="shared" si="69"/>
        <v/>
      </c>
      <c r="DD15" s="67" t="str">
        <f t="shared" si="70"/>
        <v/>
      </c>
      <c r="DE15" s="67" t="str">
        <f t="shared" si="33"/>
        <v/>
      </c>
      <c r="DF15" s="67" t="str">
        <f t="shared" si="71"/>
        <v/>
      </c>
      <c r="DG15" s="67" t="str">
        <f t="shared" si="72"/>
        <v/>
      </c>
      <c r="DH15" s="67" t="str">
        <f t="shared" si="73"/>
        <v/>
      </c>
      <c r="DI15" s="68" t="str">
        <f t="shared" si="74"/>
        <v/>
      </c>
      <c r="DJ15" s="69">
        <f t="shared" si="75"/>
        <v>31</v>
      </c>
      <c r="DK15" s="67" t="str">
        <f t="shared" si="35"/>
        <v/>
      </c>
      <c r="DL15" s="67" t="str">
        <f t="shared" si="36"/>
        <v/>
      </c>
      <c r="DM15" s="67" t="str">
        <f t="shared" si="37"/>
        <v/>
      </c>
      <c r="DN15" s="67" t="str">
        <f t="shared" si="38"/>
        <v/>
      </c>
      <c r="DO15" s="67" t="str">
        <f t="shared" si="39"/>
        <v/>
      </c>
      <c r="DP15" s="67" t="str">
        <f t="shared" si="40"/>
        <v/>
      </c>
      <c r="DQ15" s="68" t="str">
        <f t="shared" si="76"/>
        <v/>
      </c>
      <c r="DS15" s="65">
        <f t="shared" si="77"/>
        <v>11</v>
      </c>
      <c r="DT15" s="66" t="str">
        <f t="shared" si="78"/>
        <v/>
      </c>
      <c r="DU15" s="67" t="str">
        <f t="shared" si="79"/>
        <v/>
      </c>
      <c r="DV15" s="67" t="str">
        <f t="shared" si="41"/>
        <v/>
      </c>
      <c r="DW15" s="67" t="str">
        <f t="shared" si="80"/>
        <v/>
      </c>
      <c r="DX15" s="67" t="str">
        <f t="shared" si="81"/>
        <v/>
      </c>
      <c r="DY15" s="67" t="str">
        <f t="shared" si="82"/>
        <v/>
      </c>
      <c r="DZ15" s="68" t="str">
        <f t="shared" si="83"/>
        <v/>
      </c>
      <c r="EA15" s="69">
        <f t="shared" si="84"/>
        <v>31</v>
      </c>
      <c r="EB15" s="67" t="str">
        <f t="shared" si="43"/>
        <v/>
      </c>
      <c r="EC15" s="67" t="str">
        <f t="shared" si="44"/>
        <v/>
      </c>
      <c r="ED15" s="67" t="str">
        <f t="shared" si="45"/>
        <v/>
      </c>
      <c r="EE15" s="67" t="str">
        <f t="shared" si="46"/>
        <v/>
      </c>
      <c r="EF15" s="67" t="str">
        <f t="shared" si="47"/>
        <v/>
      </c>
      <c r="EG15" s="67" t="str">
        <f t="shared" si="48"/>
        <v/>
      </c>
      <c r="EH15" s="68" t="str">
        <f t="shared" si="85"/>
        <v/>
      </c>
    </row>
    <row r="16" spans="1:138" ht="18.75" customHeight="1">
      <c r="B16" s="59">
        <v>12</v>
      </c>
      <c r="C16" s="87"/>
      <c r="D16" s="88"/>
      <c r="E16" s="89"/>
      <c r="F16" s="90"/>
      <c r="G16" s="91"/>
      <c r="H16" s="60" t="s">
        <v>1377</v>
      </c>
      <c r="I16" s="91"/>
      <c r="J16" s="60" t="s">
        <v>1378</v>
      </c>
      <c r="K16" s="91"/>
      <c r="L16" s="60" t="s">
        <v>8</v>
      </c>
      <c r="M16" s="89"/>
      <c r="N16" s="61" t="s">
        <v>8</v>
      </c>
      <c r="O16" s="91"/>
      <c r="P16" s="60" t="s">
        <v>9</v>
      </c>
      <c r="Q16" s="89"/>
      <c r="R16" s="61" t="s">
        <v>10</v>
      </c>
      <c r="S16" s="49" t="str">
        <f t="shared" si="0"/>
        <v/>
      </c>
      <c r="T16" s="62" t="str">
        <f t="shared" si="1"/>
        <v/>
      </c>
      <c r="U16" s="63" t="str">
        <f t="shared" si="2"/>
        <v/>
      </c>
      <c r="V16" s="64" t="str">
        <f t="shared" si="3"/>
        <v/>
      </c>
      <c r="W16" s="62" t="str">
        <f t="shared" si="4"/>
        <v/>
      </c>
      <c r="X16" s="63" t="str">
        <f t="shared" si="5"/>
        <v/>
      </c>
      <c r="Y16" s="64" t="str">
        <f t="shared" si="6"/>
        <v/>
      </c>
      <c r="Z16" s="62" t="str">
        <f t="shared" si="7"/>
        <v/>
      </c>
      <c r="AA16" s="63" t="str">
        <f t="shared" si="8"/>
        <v/>
      </c>
      <c r="AB16" s="64" t="str">
        <f t="shared" si="9"/>
        <v/>
      </c>
      <c r="AC16" s="14" t="str">
        <f t="shared" si="49"/>
        <v/>
      </c>
      <c r="AD16" s="53" t="str">
        <f t="shared" si="10"/>
        <v/>
      </c>
      <c r="AE16" s="53" t="str">
        <f t="shared" si="11"/>
        <v/>
      </c>
      <c r="AF16" s="53" t="str">
        <f t="shared" si="12"/>
        <v/>
      </c>
      <c r="AG16" s="17" t="str">
        <f t="shared" si="13"/>
        <v/>
      </c>
      <c r="AH16" s="14" t="str">
        <f t="shared" si="14"/>
        <v/>
      </c>
      <c r="AI16" s="14" t="str">
        <f t="shared" si="15"/>
        <v/>
      </c>
      <c r="AL16" s="14">
        <f t="shared" si="16"/>
        <v>12</v>
      </c>
      <c r="AM16" s="14" t="str">
        <f t="shared" si="17"/>
        <v/>
      </c>
      <c r="AN16" s="14" t="str">
        <f t="shared" si="18"/>
        <v/>
      </c>
      <c r="AO16" s="14" t="str">
        <f t="shared" si="19"/>
        <v/>
      </c>
      <c r="AP16" s="17" t="str">
        <f t="shared" si="50"/>
        <v/>
      </c>
      <c r="AQ16" s="14" t="str">
        <f t="shared" si="20"/>
        <v/>
      </c>
      <c r="AT16" s="14">
        <v>12</v>
      </c>
      <c r="AU16" s="14" t="s">
        <v>1423</v>
      </c>
      <c r="AV16" s="14">
        <f>入力3!AG16</f>
        <v>0</v>
      </c>
      <c r="AW16" s="14" t="str">
        <f>入力3!AH16</f>
        <v/>
      </c>
      <c r="AX16" s="14" t="str">
        <f>入力3!AI16</f>
        <v/>
      </c>
      <c r="AY16" s="14" t="str">
        <f>入力3!AJ16</f>
        <v/>
      </c>
      <c r="AZ16" s="14" t="str">
        <f t="shared" si="51"/>
        <v/>
      </c>
      <c r="BA16" s="14" t="str">
        <f t="shared" si="52"/>
        <v/>
      </c>
      <c r="BB16" s="14" t="str">
        <f t="shared" si="21"/>
        <v/>
      </c>
      <c r="BC16" s="14" t="str">
        <f t="shared" si="22"/>
        <v/>
      </c>
      <c r="BH16" s="108">
        <v>12</v>
      </c>
      <c r="BI16" s="14" t="s">
        <v>1423</v>
      </c>
      <c r="BJ16" s="14">
        <f>入力4!AG16</f>
        <v>0</v>
      </c>
      <c r="BK16" s="14" t="str">
        <f>入力4!AH16</f>
        <v/>
      </c>
      <c r="BL16" s="14" t="str">
        <f>入力4!AI16</f>
        <v/>
      </c>
      <c r="BM16" s="14" t="str">
        <f>入力4!AJ16</f>
        <v/>
      </c>
      <c r="BN16" s="14" t="str">
        <f t="shared" si="53"/>
        <v/>
      </c>
      <c r="BO16" s="14" t="str">
        <f t="shared" si="23"/>
        <v/>
      </c>
      <c r="BP16" s="14" t="str">
        <f t="shared" si="24"/>
        <v/>
      </c>
      <c r="BQ16" s="14" t="str">
        <f t="shared" si="25"/>
        <v/>
      </c>
      <c r="BV16" s="14">
        <v>12</v>
      </c>
      <c r="BW16" s="14" t="s">
        <v>1423</v>
      </c>
      <c r="BX16" s="14">
        <f>入力5!AG16</f>
        <v>0</v>
      </c>
      <c r="BY16" s="14" t="str">
        <f>入力5!AH16</f>
        <v/>
      </c>
      <c r="BZ16" s="14" t="str">
        <f>入力5!AI16</f>
        <v/>
      </c>
      <c r="CA16" s="14" t="str">
        <f>入力5!AJ16</f>
        <v/>
      </c>
      <c r="CB16" s="14" t="str">
        <f t="shared" si="54"/>
        <v/>
      </c>
      <c r="CC16" s="14" t="str">
        <f t="shared" si="26"/>
        <v/>
      </c>
      <c r="CD16" s="14" t="str">
        <f t="shared" si="27"/>
        <v/>
      </c>
      <c r="CE16" s="14" t="str">
        <f t="shared" si="28"/>
        <v/>
      </c>
      <c r="CK16" s="65">
        <f t="shared" si="55"/>
        <v>12</v>
      </c>
      <c r="CL16" s="66" t="str">
        <f t="shared" si="56"/>
        <v/>
      </c>
      <c r="CM16" s="67" t="str">
        <f t="shared" si="57"/>
        <v/>
      </c>
      <c r="CN16" s="67" t="str">
        <f t="shared" si="58"/>
        <v/>
      </c>
      <c r="CO16" s="67" t="str">
        <f t="shared" si="59"/>
        <v/>
      </c>
      <c r="CP16" s="67" t="str">
        <f t="shared" si="60"/>
        <v/>
      </c>
      <c r="CQ16" s="67" t="str">
        <f t="shared" si="61"/>
        <v/>
      </c>
      <c r="CR16" s="68" t="str">
        <f t="shared" si="62"/>
        <v/>
      </c>
      <c r="CS16" s="69">
        <f t="shared" si="63"/>
        <v>32</v>
      </c>
      <c r="CT16" s="67" t="str">
        <f t="shared" si="64"/>
        <v/>
      </c>
      <c r="CU16" s="67" t="str">
        <f t="shared" si="65"/>
        <v/>
      </c>
      <c r="CV16" s="67" t="str">
        <f t="shared" si="66"/>
        <v/>
      </c>
      <c r="CW16" s="67" t="str">
        <f t="shared" si="30"/>
        <v/>
      </c>
      <c r="CX16" s="67" t="str">
        <f t="shared" si="31"/>
        <v/>
      </c>
      <c r="CY16" s="67" t="str">
        <f t="shared" si="32"/>
        <v/>
      </c>
      <c r="CZ16" s="68" t="str">
        <f t="shared" si="67"/>
        <v/>
      </c>
      <c r="DB16" s="65">
        <f t="shared" si="68"/>
        <v>12</v>
      </c>
      <c r="DC16" s="66" t="str">
        <f t="shared" si="69"/>
        <v/>
      </c>
      <c r="DD16" s="67" t="str">
        <f t="shared" si="70"/>
        <v/>
      </c>
      <c r="DE16" s="67" t="str">
        <f t="shared" si="33"/>
        <v/>
      </c>
      <c r="DF16" s="67" t="str">
        <f t="shared" si="71"/>
        <v/>
      </c>
      <c r="DG16" s="67" t="str">
        <f t="shared" si="72"/>
        <v/>
      </c>
      <c r="DH16" s="67" t="str">
        <f t="shared" si="73"/>
        <v/>
      </c>
      <c r="DI16" s="68" t="str">
        <f t="shared" si="74"/>
        <v/>
      </c>
      <c r="DJ16" s="69">
        <f t="shared" si="75"/>
        <v>32</v>
      </c>
      <c r="DK16" s="67" t="str">
        <f t="shared" si="35"/>
        <v/>
      </c>
      <c r="DL16" s="67" t="str">
        <f t="shared" si="36"/>
        <v/>
      </c>
      <c r="DM16" s="67" t="str">
        <f t="shared" si="37"/>
        <v/>
      </c>
      <c r="DN16" s="67" t="str">
        <f t="shared" si="38"/>
        <v/>
      </c>
      <c r="DO16" s="67" t="str">
        <f t="shared" si="39"/>
        <v/>
      </c>
      <c r="DP16" s="67" t="str">
        <f t="shared" si="40"/>
        <v/>
      </c>
      <c r="DQ16" s="68" t="str">
        <f t="shared" si="76"/>
        <v/>
      </c>
      <c r="DS16" s="65">
        <f t="shared" si="77"/>
        <v>12</v>
      </c>
      <c r="DT16" s="66" t="str">
        <f t="shared" si="78"/>
        <v/>
      </c>
      <c r="DU16" s="67" t="str">
        <f t="shared" si="79"/>
        <v/>
      </c>
      <c r="DV16" s="67" t="str">
        <f t="shared" si="41"/>
        <v/>
      </c>
      <c r="DW16" s="67" t="str">
        <f t="shared" si="80"/>
        <v/>
      </c>
      <c r="DX16" s="67" t="str">
        <f t="shared" si="81"/>
        <v/>
      </c>
      <c r="DY16" s="67" t="str">
        <f t="shared" si="82"/>
        <v/>
      </c>
      <c r="DZ16" s="68" t="str">
        <f t="shared" si="83"/>
        <v/>
      </c>
      <c r="EA16" s="69">
        <f t="shared" si="84"/>
        <v>32</v>
      </c>
      <c r="EB16" s="67" t="str">
        <f t="shared" si="43"/>
        <v/>
      </c>
      <c r="EC16" s="67" t="str">
        <f t="shared" si="44"/>
        <v/>
      </c>
      <c r="ED16" s="67" t="str">
        <f t="shared" si="45"/>
        <v/>
      </c>
      <c r="EE16" s="67" t="str">
        <f t="shared" si="46"/>
        <v/>
      </c>
      <c r="EF16" s="67" t="str">
        <f t="shared" si="47"/>
        <v/>
      </c>
      <c r="EG16" s="67" t="str">
        <f t="shared" si="48"/>
        <v/>
      </c>
      <c r="EH16" s="68" t="str">
        <f t="shared" si="85"/>
        <v/>
      </c>
    </row>
    <row r="17" spans="2:138" ht="18.75" customHeight="1">
      <c r="B17" s="59">
        <v>13</v>
      </c>
      <c r="C17" s="87"/>
      <c r="D17" s="88"/>
      <c r="E17" s="89"/>
      <c r="F17" s="90"/>
      <c r="G17" s="91"/>
      <c r="H17" s="60" t="s">
        <v>1377</v>
      </c>
      <c r="I17" s="91"/>
      <c r="J17" s="60" t="s">
        <v>1378</v>
      </c>
      <c r="K17" s="91"/>
      <c r="L17" s="60" t="s">
        <v>8</v>
      </c>
      <c r="M17" s="89"/>
      <c r="N17" s="61" t="s">
        <v>8</v>
      </c>
      <c r="O17" s="91"/>
      <c r="P17" s="60" t="s">
        <v>9</v>
      </c>
      <c r="Q17" s="89"/>
      <c r="R17" s="61" t="s">
        <v>10</v>
      </c>
      <c r="S17" s="49" t="str">
        <f t="shared" si="0"/>
        <v/>
      </c>
      <c r="T17" s="62" t="str">
        <f t="shared" si="1"/>
        <v/>
      </c>
      <c r="U17" s="63" t="str">
        <f t="shared" si="2"/>
        <v/>
      </c>
      <c r="V17" s="64" t="str">
        <f t="shared" si="3"/>
        <v/>
      </c>
      <c r="W17" s="62" t="str">
        <f t="shared" si="4"/>
        <v/>
      </c>
      <c r="X17" s="63" t="str">
        <f t="shared" si="5"/>
        <v/>
      </c>
      <c r="Y17" s="64" t="str">
        <f t="shared" si="6"/>
        <v/>
      </c>
      <c r="Z17" s="62" t="str">
        <f t="shared" si="7"/>
        <v/>
      </c>
      <c r="AA17" s="63" t="str">
        <f t="shared" si="8"/>
        <v/>
      </c>
      <c r="AB17" s="64" t="str">
        <f t="shared" si="9"/>
        <v/>
      </c>
      <c r="AC17" s="14" t="str">
        <f t="shared" si="49"/>
        <v/>
      </c>
      <c r="AD17" s="53" t="str">
        <f t="shared" si="10"/>
        <v/>
      </c>
      <c r="AE17" s="53" t="str">
        <f t="shared" si="11"/>
        <v/>
      </c>
      <c r="AF17" s="53" t="str">
        <f t="shared" si="12"/>
        <v/>
      </c>
      <c r="AG17" s="17" t="str">
        <f t="shared" si="13"/>
        <v/>
      </c>
      <c r="AH17" s="14" t="str">
        <f t="shared" si="14"/>
        <v/>
      </c>
      <c r="AI17" s="14" t="str">
        <f t="shared" si="15"/>
        <v/>
      </c>
      <c r="AL17" s="14">
        <f t="shared" si="16"/>
        <v>13</v>
      </c>
      <c r="AM17" s="14" t="str">
        <f t="shared" si="17"/>
        <v/>
      </c>
      <c r="AN17" s="14" t="str">
        <f t="shared" si="18"/>
        <v/>
      </c>
      <c r="AO17" s="14" t="str">
        <f t="shared" si="19"/>
        <v/>
      </c>
      <c r="AP17" s="17" t="str">
        <f t="shared" si="50"/>
        <v/>
      </c>
      <c r="AQ17" s="14" t="str">
        <f t="shared" si="20"/>
        <v/>
      </c>
      <c r="AT17" s="14">
        <v>13</v>
      </c>
      <c r="AU17" s="14" t="s">
        <v>1423</v>
      </c>
      <c r="AV17" s="14">
        <f>入力3!AG17</f>
        <v>0</v>
      </c>
      <c r="AW17" s="14" t="str">
        <f>入力3!AH17</f>
        <v/>
      </c>
      <c r="AX17" s="14" t="str">
        <f>入力3!AI17</f>
        <v/>
      </c>
      <c r="AY17" s="14" t="str">
        <f>入力3!AJ17</f>
        <v/>
      </c>
      <c r="AZ17" s="14" t="str">
        <f t="shared" si="51"/>
        <v/>
      </c>
      <c r="BA17" s="14" t="str">
        <f t="shared" si="52"/>
        <v/>
      </c>
      <c r="BB17" s="14" t="str">
        <f t="shared" si="21"/>
        <v/>
      </c>
      <c r="BC17" s="14" t="str">
        <f t="shared" si="22"/>
        <v/>
      </c>
      <c r="BH17" s="108">
        <v>13</v>
      </c>
      <c r="BI17" s="14" t="s">
        <v>1423</v>
      </c>
      <c r="BJ17" s="14">
        <f>入力4!AG17</f>
        <v>0</v>
      </c>
      <c r="BK17" s="14" t="str">
        <f>入力4!AH17</f>
        <v/>
      </c>
      <c r="BL17" s="14" t="str">
        <f>入力4!AI17</f>
        <v/>
      </c>
      <c r="BM17" s="14" t="str">
        <f>入力4!AJ17</f>
        <v/>
      </c>
      <c r="BN17" s="14" t="str">
        <f t="shared" si="53"/>
        <v/>
      </c>
      <c r="BO17" s="14" t="str">
        <f t="shared" si="23"/>
        <v/>
      </c>
      <c r="BP17" s="14" t="str">
        <f t="shared" si="24"/>
        <v/>
      </c>
      <c r="BQ17" s="14" t="str">
        <f t="shared" si="25"/>
        <v/>
      </c>
      <c r="BV17" s="14">
        <v>13</v>
      </c>
      <c r="BW17" s="14" t="s">
        <v>1423</v>
      </c>
      <c r="BX17" s="14">
        <f>入力5!AG17</f>
        <v>0</v>
      </c>
      <c r="BY17" s="14" t="str">
        <f>入力5!AH17</f>
        <v/>
      </c>
      <c r="BZ17" s="14" t="str">
        <f>入力5!AI17</f>
        <v/>
      </c>
      <c r="CA17" s="14" t="str">
        <f>入力5!AJ17</f>
        <v/>
      </c>
      <c r="CB17" s="14" t="str">
        <f t="shared" si="54"/>
        <v/>
      </c>
      <c r="CC17" s="14" t="str">
        <f t="shared" si="26"/>
        <v/>
      </c>
      <c r="CD17" s="14" t="str">
        <f t="shared" si="27"/>
        <v/>
      </c>
      <c r="CE17" s="14" t="str">
        <f t="shared" si="28"/>
        <v/>
      </c>
      <c r="CK17" s="65">
        <f t="shared" si="55"/>
        <v>13</v>
      </c>
      <c r="CL17" s="66" t="str">
        <f t="shared" si="56"/>
        <v/>
      </c>
      <c r="CM17" s="67" t="str">
        <f t="shared" si="57"/>
        <v/>
      </c>
      <c r="CN17" s="67" t="str">
        <f t="shared" si="58"/>
        <v/>
      </c>
      <c r="CO17" s="67" t="str">
        <f t="shared" si="59"/>
        <v/>
      </c>
      <c r="CP17" s="67" t="str">
        <f t="shared" si="60"/>
        <v/>
      </c>
      <c r="CQ17" s="67" t="str">
        <f t="shared" si="61"/>
        <v/>
      </c>
      <c r="CR17" s="68" t="str">
        <f t="shared" si="62"/>
        <v/>
      </c>
      <c r="CS17" s="69">
        <f t="shared" si="63"/>
        <v>33</v>
      </c>
      <c r="CT17" s="67" t="str">
        <f t="shared" si="64"/>
        <v/>
      </c>
      <c r="CU17" s="67" t="str">
        <f t="shared" si="65"/>
        <v/>
      </c>
      <c r="CV17" s="67" t="str">
        <f t="shared" si="66"/>
        <v/>
      </c>
      <c r="CW17" s="67" t="str">
        <f t="shared" si="30"/>
        <v/>
      </c>
      <c r="CX17" s="67" t="str">
        <f t="shared" si="31"/>
        <v/>
      </c>
      <c r="CY17" s="67" t="str">
        <f t="shared" si="32"/>
        <v/>
      </c>
      <c r="CZ17" s="68" t="str">
        <f t="shared" si="67"/>
        <v/>
      </c>
      <c r="DB17" s="65">
        <f t="shared" si="68"/>
        <v>13</v>
      </c>
      <c r="DC17" s="66" t="str">
        <f t="shared" si="69"/>
        <v/>
      </c>
      <c r="DD17" s="67" t="str">
        <f t="shared" si="70"/>
        <v/>
      </c>
      <c r="DE17" s="67" t="str">
        <f t="shared" si="33"/>
        <v/>
      </c>
      <c r="DF17" s="67" t="str">
        <f t="shared" si="71"/>
        <v/>
      </c>
      <c r="DG17" s="67" t="str">
        <f t="shared" si="72"/>
        <v/>
      </c>
      <c r="DH17" s="67" t="str">
        <f t="shared" si="73"/>
        <v/>
      </c>
      <c r="DI17" s="68" t="str">
        <f t="shared" si="74"/>
        <v/>
      </c>
      <c r="DJ17" s="69">
        <f t="shared" si="75"/>
        <v>33</v>
      </c>
      <c r="DK17" s="67" t="str">
        <f t="shared" si="35"/>
        <v/>
      </c>
      <c r="DL17" s="67" t="str">
        <f t="shared" si="36"/>
        <v/>
      </c>
      <c r="DM17" s="67" t="str">
        <f t="shared" si="37"/>
        <v/>
      </c>
      <c r="DN17" s="67" t="str">
        <f t="shared" si="38"/>
        <v/>
      </c>
      <c r="DO17" s="67" t="str">
        <f t="shared" si="39"/>
        <v/>
      </c>
      <c r="DP17" s="67" t="str">
        <f t="shared" si="40"/>
        <v/>
      </c>
      <c r="DQ17" s="68" t="str">
        <f t="shared" si="76"/>
        <v/>
      </c>
      <c r="DS17" s="65">
        <f t="shared" si="77"/>
        <v>13</v>
      </c>
      <c r="DT17" s="66" t="str">
        <f t="shared" si="78"/>
        <v/>
      </c>
      <c r="DU17" s="67" t="str">
        <f t="shared" si="79"/>
        <v/>
      </c>
      <c r="DV17" s="67" t="str">
        <f t="shared" si="41"/>
        <v/>
      </c>
      <c r="DW17" s="67" t="str">
        <f t="shared" si="80"/>
        <v/>
      </c>
      <c r="DX17" s="67" t="str">
        <f t="shared" si="81"/>
        <v/>
      </c>
      <c r="DY17" s="67" t="str">
        <f t="shared" si="82"/>
        <v/>
      </c>
      <c r="DZ17" s="68" t="str">
        <f t="shared" si="83"/>
        <v/>
      </c>
      <c r="EA17" s="69">
        <f t="shared" si="84"/>
        <v>33</v>
      </c>
      <c r="EB17" s="67" t="str">
        <f t="shared" si="43"/>
        <v/>
      </c>
      <c r="EC17" s="67" t="str">
        <f t="shared" si="44"/>
        <v/>
      </c>
      <c r="ED17" s="67" t="str">
        <f t="shared" si="45"/>
        <v/>
      </c>
      <c r="EE17" s="67" t="str">
        <f t="shared" si="46"/>
        <v/>
      </c>
      <c r="EF17" s="67" t="str">
        <f t="shared" si="47"/>
        <v/>
      </c>
      <c r="EG17" s="67" t="str">
        <f t="shared" si="48"/>
        <v/>
      </c>
      <c r="EH17" s="68" t="str">
        <f t="shared" si="85"/>
        <v/>
      </c>
    </row>
    <row r="18" spans="2:138" ht="18.75" customHeight="1">
      <c r="B18" s="59">
        <v>14</v>
      </c>
      <c r="C18" s="87"/>
      <c r="D18" s="88"/>
      <c r="E18" s="89"/>
      <c r="F18" s="90"/>
      <c r="G18" s="91"/>
      <c r="H18" s="60" t="s">
        <v>1377</v>
      </c>
      <c r="I18" s="91"/>
      <c r="J18" s="60" t="s">
        <v>1378</v>
      </c>
      <c r="K18" s="91"/>
      <c r="L18" s="60" t="s">
        <v>8</v>
      </c>
      <c r="M18" s="89"/>
      <c r="N18" s="61" t="s">
        <v>8</v>
      </c>
      <c r="O18" s="91"/>
      <c r="P18" s="60" t="s">
        <v>9</v>
      </c>
      <c r="Q18" s="89"/>
      <c r="R18" s="61" t="s">
        <v>10</v>
      </c>
      <c r="S18" s="49" t="str">
        <f t="shared" si="0"/>
        <v/>
      </c>
      <c r="T18" s="62" t="str">
        <f t="shared" si="1"/>
        <v/>
      </c>
      <c r="U18" s="63" t="str">
        <f t="shared" si="2"/>
        <v/>
      </c>
      <c r="V18" s="64" t="str">
        <f t="shared" si="3"/>
        <v/>
      </c>
      <c r="W18" s="62" t="str">
        <f t="shared" si="4"/>
        <v/>
      </c>
      <c r="X18" s="63" t="str">
        <f t="shared" si="5"/>
        <v/>
      </c>
      <c r="Y18" s="64" t="str">
        <f t="shared" si="6"/>
        <v/>
      </c>
      <c r="Z18" s="62" t="str">
        <f t="shared" si="7"/>
        <v/>
      </c>
      <c r="AA18" s="63" t="str">
        <f t="shared" si="8"/>
        <v/>
      </c>
      <c r="AB18" s="64" t="str">
        <f t="shared" si="9"/>
        <v/>
      </c>
      <c r="AC18" s="14" t="str">
        <f t="shared" si="49"/>
        <v/>
      </c>
      <c r="AD18" s="53" t="str">
        <f t="shared" si="10"/>
        <v/>
      </c>
      <c r="AE18" s="53" t="str">
        <f t="shared" si="11"/>
        <v/>
      </c>
      <c r="AF18" s="53" t="str">
        <f t="shared" si="12"/>
        <v/>
      </c>
      <c r="AG18" s="17" t="str">
        <f t="shared" si="13"/>
        <v/>
      </c>
      <c r="AH18" s="14" t="str">
        <f t="shared" si="14"/>
        <v/>
      </c>
      <c r="AI18" s="14" t="str">
        <f t="shared" si="15"/>
        <v/>
      </c>
      <c r="AL18" s="14">
        <f t="shared" si="16"/>
        <v>14</v>
      </c>
      <c r="AM18" s="14" t="str">
        <f t="shared" si="17"/>
        <v/>
      </c>
      <c r="AN18" s="14" t="str">
        <f t="shared" si="18"/>
        <v/>
      </c>
      <c r="AO18" s="14" t="str">
        <f t="shared" si="19"/>
        <v/>
      </c>
      <c r="AP18" s="17" t="str">
        <f t="shared" si="50"/>
        <v/>
      </c>
      <c r="AQ18" s="14" t="str">
        <f t="shared" si="20"/>
        <v/>
      </c>
      <c r="AT18" s="14">
        <v>14</v>
      </c>
      <c r="AU18" s="14" t="s">
        <v>1423</v>
      </c>
      <c r="AV18" s="14">
        <f>入力3!AG18</f>
        <v>0</v>
      </c>
      <c r="AW18" s="14" t="str">
        <f>入力3!AH18</f>
        <v/>
      </c>
      <c r="AX18" s="14" t="str">
        <f>入力3!AI18</f>
        <v/>
      </c>
      <c r="AY18" s="14" t="str">
        <f>入力3!AJ18</f>
        <v/>
      </c>
      <c r="AZ18" s="14" t="str">
        <f t="shared" si="51"/>
        <v/>
      </c>
      <c r="BA18" s="14" t="str">
        <f t="shared" si="52"/>
        <v/>
      </c>
      <c r="BB18" s="14" t="str">
        <f t="shared" si="21"/>
        <v/>
      </c>
      <c r="BC18" s="14" t="str">
        <f t="shared" si="22"/>
        <v/>
      </c>
      <c r="BH18" s="108">
        <v>14</v>
      </c>
      <c r="BI18" s="14" t="s">
        <v>1423</v>
      </c>
      <c r="BJ18" s="14">
        <f>入力4!AG18</f>
        <v>0</v>
      </c>
      <c r="BK18" s="14" t="str">
        <f>入力4!AH18</f>
        <v/>
      </c>
      <c r="BL18" s="14" t="str">
        <f>入力4!AI18</f>
        <v/>
      </c>
      <c r="BM18" s="14" t="str">
        <f>入力4!AJ18</f>
        <v/>
      </c>
      <c r="BN18" s="14" t="str">
        <f t="shared" si="53"/>
        <v/>
      </c>
      <c r="BO18" s="14" t="str">
        <f t="shared" si="23"/>
        <v/>
      </c>
      <c r="BP18" s="14" t="str">
        <f t="shared" si="24"/>
        <v/>
      </c>
      <c r="BQ18" s="14" t="str">
        <f t="shared" si="25"/>
        <v/>
      </c>
      <c r="BV18" s="14">
        <v>14</v>
      </c>
      <c r="BW18" s="14" t="s">
        <v>1423</v>
      </c>
      <c r="BX18" s="14">
        <f>入力5!AG18</f>
        <v>0</v>
      </c>
      <c r="BY18" s="14" t="str">
        <f>入力5!AH18</f>
        <v/>
      </c>
      <c r="BZ18" s="14" t="str">
        <f>入力5!AI18</f>
        <v/>
      </c>
      <c r="CA18" s="14" t="str">
        <f>入力5!AJ18</f>
        <v/>
      </c>
      <c r="CB18" s="14" t="str">
        <f t="shared" si="54"/>
        <v/>
      </c>
      <c r="CC18" s="14" t="str">
        <f t="shared" si="26"/>
        <v/>
      </c>
      <c r="CD18" s="14" t="str">
        <f t="shared" si="27"/>
        <v/>
      </c>
      <c r="CE18" s="14" t="str">
        <f t="shared" si="28"/>
        <v/>
      </c>
      <c r="CK18" s="65">
        <f t="shared" si="55"/>
        <v>14</v>
      </c>
      <c r="CL18" s="66" t="str">
        <f t="shared" si="56"/>
        <v/>
      </c>
      <c r="CM18" s="67" t="str">
        <f t="shared" si="57"/>
        <v/>
      </c>
      <c r="CN18" s="67" t="str">
        <f t="shared" si="58"/>
        <v/>
      </c>
      <c r="CO18" s="67" t="str">
        <f t="shared" si="59"/>
        <v/>
      </c>
      <c r="CP18" s="67" t="str">
        <f t="shared" si="60"/>
        <v/>
      </c>
      <c r="CQ18" s="67" t="str">
        <f t="shared" si="61"/>
        <v/>
      </c>
      <c r="CR18" s="68" t="str">
        <f t="shared" si="62"/>
        <v/>
      </c>
      <c r="CS18" s="69">
        <f t="shared" si="63"/>
        <v>34</v>
      </c>
      <c r="CT18" s="67" t="str">
        <f t="shared" si="64"/>
        <v/>
      </c>
      <c r="CU18" s="67" t="str">
        <f t="shared" si="65"/>
        <v/>
      </c>
      <c r="CV18" s="67" t="str">
        <f t="shared" si="66"/>
        <v/>
      </c>
      <c r="CW18" s="67" t="str">
        <f t="shared" si="30"/>
        <v/>
      </c>
      <c r="CX18" s="67" t="str">
        <f t="shared" si="31"/>
        <v/>
      </c>
      <c r="CY18" s="67" t="str">
        <f t="shared" si="32"/>
        <v/>
      </c>
      <c r="CZ18" s="68" t="str">
        <f t="shared" si="67"/>
        <v/>
      </c>
      <c r="DB18" s="65">
        <f t="shared" si="68"/>
        <v>14</v>
      </c>
      <c r="DC18" s="66" t="str">
        <f t="shared" si="69"/>
        <v/>
      </c>
      <c r="DD18" s="67" t="str">
        <f t="shared" si="70"/>
        <v/>
      </c>
      <c r="DE18" s="67" t="str">
        <f t="shared" si="33"/>
        <v/>
      </c>
      <c r="DF18" s="67" t="str">
        <f t="shared" si="71"/>
        <v/>
      </c>
      <c r="DG18" s="67" t="str">
        <f t="shared" si="72"/>
        <v/>
      </c>
      <c r="DH18" s="67" t="str">
        <f t="shared" si="73"/>
        <v/>
      </c>
      <c r="DI18" s="68" t="str">
        <f t="shared" si="74"/>
        <v/>
      </c>
      <c r="DJ18" s="69">
        <f t="shared" si="75"/>
        <v>34</v>
      </c>
      <c r="DK18" s="67" t="str">
        <f t="shared" si="35"/>
        <v/>
      </c>
      <c r="DL18" s="67" t="str">
        <f t="shared" si="36"/>
        <v/>
      </c>
      <c r="DM18" s="67" t="str">
        <f t="shared" si="37"/>
        <v/>
      </c>
      <c r="DN18" s="67" t="str">
        <f t="shared" si="38"/>
        <v/>
      </c>
      <c r="DO18" s="67" t="str">
        <f t="shared" si="39"/>
        <v/>
      </c>
      <c r="DP18" s="67" t="str">
        <f t="shared" si="40"/>
        <v/>
      </c>
      <c r="DQ18" s="68" t="str">
        <f t="shared" si="76"/>
        <v/>
      </c>
      <c r="DS18" s="65">
        <f t="shared" si="77"/>
        <v>14</v>
      </c>
      <c r="DT18" s="66" t="str">
        <f t="shared" si="78"/>
        <v/>
      </c>
      <c r="DU18" s="67" t="str">
        <f t="shared" si="79"/>
        <v/>
      </c>
      <c r="DV18" s="67" t="str">
        <f t="shared" si="41"/>
        <v/>
      </c>
      <c r="DW18" s="67" t="str">
        <f t="shared" si="80"/>
        <v/>
      </c>
      <c r="DX18" s="67" t="str">
        <f t="shared" si="81"/>
        <v/>
      </c>
      <c r="DY18" s="67" t="str">
        <f t="shared" si="82"/>
        <v/>
      </c>
      <c r="DZ18" s="68" t="str">
        <f t="shared" si="83"/>
        <v/>
      </c>
      <c r="EA18" s="69">
        <f t="shared" si="84"/>
        <v>34</v>
      </c>
      <c r="EB18" s="67" t="str">
        <f t="shared" si="43"/>
        <v/>
      </c>
      <c r="EC18" s="67" t="str">
        <f t="shared" si="44"/>
        <v/>
      </c>
      <c r="ED18" s="67" t="str">
        <f t="shared" si="45"/>
        <v/>
      </c>
      <c r="EE18" s="67" t="str">
        <f t="shared" si="46"/>
        <v/>
      </c>
      <c r="EF18" s="67" t="str">
        <f t="shared" si="47"/>
        <v/>
      </c>
      <c r="EG18" s="67" t="str">
        <f t="shared" si="48"/>
        <v/>
      </c>
      <c r="EH18" s="68" t="str">
        <f t="shared" si="85"/>
        <v/>
      </c>
    </row>
    <row r="19" spans="2:138" ht="18.75" customHeight="1">
      <c r="B19" s="59">
        <v>15</v>
      </c>
      <c r="C19" s="87"/>
      <c r="D19" s="88"/>
      <c r="E19" s="89"/>
      <c r="F19" s="90"/>
      <c r="G19" s="91"/>
      <c r="H19" s="60" t="s">
        <v>1377</v>
      </c>
      <c r="I19" s="91"/>
      <c r="J19" s="60" t="s">
        <v>1378</v>
      </c>
      <c r="K19" s="91"/>
      <c r="L19" s="60" t="s">
        <v>8</v>
      </c>
      <c r="M19" s="89"/>
      <c r="N19" s="61" t="s">
        <v>8</v>
      </c>
      <c r="O19" s="91"/>
      <c r="P19" s="60" t="s">
        <v>9</v>
      </c>
      <c r="Q19" s="89"/>
      <c r="R19" s="61" t="s">
        <v>10</v>
      </c>
      <c r="S19" s="49" t="str">
        <f t="shared" si="0"/>
        <v/>
      </c>
      <c r="T19" s="62" t="str">
        <f t="shared" si="1"/>
        <v/>
      </c>
      <c r="U19" s="63" t="str">
        <f t="shared" si="2"/>
        <v/>
      </c>
      <c r="V19" s="64" t="str">
        <f t="shared" si="3"/>
        <v/>
      </c>
      <c r="W19" s="62" t="str">
        <f t="shared" si="4"/>
        <v/>
      </c>
      <c r="X19" s="63" t="str">
        <f t="shared" si="5"/>
        <v/>
      </c>
      <c r="Y19" s="64" t="str">
        <f t="shared" si="6"/>
        <v/>
      </c>
      <c r="Z19" s="62" t="str">
        <f t="shared" si="7"/>
        <v/>
      </c>
      <c r="AA19" s="63" t="str">
        <f t="shared" si="8"/>
        <v/>
      </c>
      <c r="AB19" s="64" t="str">
        <f t="shared" si="9"/>
        <v/>
      </c>
      <c r="AC19" s="14" t="str">
        <f t="shared" si="49"/>
        <v/>
      </c>
      <c r="AD19" s="53" t="str">
        <f t="shared" si="10"/>
        <v/>
      </c>
      <c r="AE19" s="53" t="str">
        <f t="shared" si="11"/>
        <v/>
      </c>
      <c r="AF19" s="53" t="str">
        <f t="shared" si="12"/>
        <v/>
      </c>
      <c r="AG19" s="17" t="str">
        <f t="shared" si="13"/>
        <v/>
      </c>
      <c r="AH19" s="14" t="str">
        <f t="shared" si="14"/>
        <v/>
      </c>
      <c r="AI19" s="14" t="str">
        <f t="shared" si="15"/>
        <v/>
      </c>
      <c r="AL19" s="14">
        <f t="shared" si="16"/>
        <v>15</v>
      </c>
      <c r="AM19" s="14" t="str">
        <f t="shared" si="17"/>
        <v/>
      </c>
      <c r="AN19" s="14" t="str">
        <f t="shared" si="18"/>
        <v/>
      </c>
      <c r="AO19" s="14" t="str">
        <f t="shared" si="19"/>
        <v/>
      </c>
      <c r="AP19" s="17" t="str">
        <f t="shared" si="50"/>
        <v/>
      </c>
      <c r="AQ19" s="14" t="str">
        <f t="shared" si="20"/>
        <v/>
      </c>
      <c r="AT19" s="14">
        <v>15</v>
      </c>
      <c r="AU19" s="14" t="s">
        <v>1424</v>
      </c>
      <c r="AV19" s="14">
        <f>入力3!AG19</f>
        <v>0</v>
      </c>
      <c r="AW19" s="14" t="str">
        <f>入力3!AH19</f>
        <v/>
      </c>
      <c r="AX19" s="14" t="str">
        <f>入力3!AI19</f>
        <v/>
      </c>
      <c r="AY19" s="14" t="str">
        <f>入力3!AJ19</f>
        <v/>
      </c>
      <c r="AZ19" s="14" t="str">
        <f t="shared" si="51"/>
        <v/>
      </c>
      <c r="BA19" s="14" t="str">
        <f t="shared" si="52"/>
        <v/>
      </c>
      <c r="BB19" s="14" t="str">
        <f t="shared" si="21"/>
        <v/>
      </c>
      <c r="BC19" s="14" t="str">
        <f t="shared" si="22"/>
        <v/>
      </c>
      <c r="BH19" s="108">
        <v>15</v>
      </c>
      <c r="BI19" s="14" t="s">
        <v>1424</v>
      </c>
      <c r="BJ19" s="14">
        <f>入力4!AG19</f>
        <v>0</v>
      </c>
      <c r="BK19" s="14" t="str">
        <f>入力4!AH19</f>
        <v/>
      </c>
      <c r="BL19" s="14" t="str">
        <f>入力4!AI19</f>
        <v/>
      </c>
      <c r="BM19" s="14" t="str">
        <f>入力4!AJ19</f>
        <v/>
      </c>
      <c r="BN19" s="14" t="str">
        <f t="shared" si="53"/>
        <v/>
      </c>
      <c r="BO19" s="14" t="str">
        <f t="shared" si="23"/>
        <v/>
      </c>
      <c r="BP19" s="14" t="str">
        <f t="shared" si="24"/>
        <v/>
      </c>
      <c r="BQ19" s="14" t="str">
        <f t="shared" si="25"/>
        <v/>
      </c>
      <c r="BV19" s="14">
        <v>15</v>
      </c>
      <c r="BW19" s="14" t="s">
        <v>1424</v>
      </c>
      <c r="BX19" s="14">
        <f>入力5!AG19</f>
        <v>0</v>
      </c>
      <c r="BY19" s="14" t="str">
        <f>入力5!AH19</f>
        <v/>
      </c>
      <c r="BZ19" s="14" t="str">
        <f>入力5!AI19</f>
        <v/>
      </c>
      <c r="CA19" s="14" t="str">
        <f>入力5!AJ19</f>
        <v/>
      </c>
      <c r="CB19" s="14" t="str">
        <f t="shared" si="54"/>
        <v/>
      </c>
      <c r="CC19" s="14" t="str">
        <f t="shared" si="26"/>
        <v/>
      </c>
      <c r="CD19" s="14" t="str">
        <f t="shared" si="27"/>
        <v/>
      </c>
      <c r="CE19" s="14" t="str">
        <f t="shared" si="28"/>
        <v/>
      </c>
      <c r="CK19" s="65">
        <f t="shared" si="55"/>
        <v>15</v>
      </c>
      <c r="CL19" s="66" t="str">
        <f t="shared" si="56"/>
        <v/>
      </c>
      <c r="CM19" s="67" t="str">
        <f t="shared" si="57"/>
        <v/>
      </c>
      <c r="CN19" s="67" t="str">
        <f t="shared" si="58"/>
        <v/>
      </c>
      <c r="CO19" s="67" t="str">
        <f t="shared" si="59"/>
        <v/>
      </c>
      <c r="CP19" s="67" t="str">
        <f t="shared" si="60"/>
        <v/>
      </c>
      <c r="CQ19" s="67" t="str">
        <f t="shared" si="61"/>
        <v/>
      </c>
      <c r="CR19" s="68" t="str">
        <f t="shared" si="62"/>
        <v/>
      </c>
      <c r="CS19" s="69">
        <f t="shared" si="63"/>
        <v>35</v>
      </c>
      <c r="CT19" s="67" t="str">
        <f t="shared" si="64"/>
        <v/>
      </c>
      <c r="CU19" s="67" t="str">
        <f t="shared" si="65"/>
        <v/>
      </c>
      <c r="CV19" s="67" t="str">
        <f t="shared" si="66"/>
        <v/>
      </c>
      <c r="CW19" s="67" t="str">
        <f t="shared" si="30"/>
        <v/>
      </c>
      <c r="CX19" s="67" t="str">
        <f t="shared" si="31"/>
        <v/>
      </c>
      <c r="CY19" s="67" t="str">
        <f t="shared" si="32"/>
        <v/>
      </c>
      <c r="CZ19" s="68" t="str">
        <f t="shared" si="67"/>
        <v/>
      </c>
      <c r="DB19" s="65">
        <f t="shared" si="68"/>
        <v>15</v>
      </c>
      <c r="DC19" s="66" t="str">
        <f t="shared" si="69"/>
        <v/>
      </c>
      <c r="DD19" s="67" t="str">
        <f t="shared" si="70"/>
        <v/>
      </c>
      <c r="DE19" s="67" t="str">
        <f t="shared" si="33"/>
        <v/>
      </c>
      <c r="DF19" s="67" t="str">
        <f t="shared" si="71"/>
        <v/>
      </c>
      <c r="DG19" s="67" t="str">
        <f t="shared" si="72"/>
        <v/>
      </c>
      <c r="DH19" s="67" t="str">
        <f t="shared" si="73"/>
        <v/>
      </c>
      <c r="DI19" s="68" t="str">
        <f t="shared" si="74"/>
        <v/>
      </c>
      <c r="DJ19" s="69">
        <f t="shared" si="75"/>
        <v>35</v>
      </c>
      <c r="DK19" s="67" t="str">
        <f t="shared" si="35"/>
        <v/>
      </c>
      <c r="DL19" s="67" t="str">
        <f t="shared" si="36"/>
        <v/>
      </c>
      <c r="DM19" s="67" t="str">
        <f t="shared" si="37"/>
        <v/>
      </c>
      <c r="DN19" s="67" t="str">
        <f t="shared" si="38"/>
        <v/>
      </c>
      <c r="DO19" s="67" t="str">
        <f t="shared" si="39"/>
        <v/>
      </c>
      <c r="DP19" s="67" t="str">
        <f t="shared" si="40"/>
        <v/>
      </c>
      <c r="DQ19" s="68" t="str">
        <f t="shared" si="76"/>
        <v/>
      </c>
      <c r="DS19" s="65">
        <f t="shared" si="77"/>
        <v>15</v>
      </c>
      <c r="DT19" s="66" t="str">
        <f t="shared" si="78"/>
        <v/>
      </c>
      <c r="DU19" s="67" t="str">
        <f t="shared" si="79"/>
        <v/>
      </c>
      <c r="DV19" s="67" t="str">
        <f t="shared" si="41"/>
        <v/>
      </c>
      <c r="DW19" s="67" t="str">
        <f t="shared" si="80"/>
        <v/>
      </c>
      <c r="DX19" s="67" t="str">
        <f t="shared" si="81"/>
        <v/>
      </c>
      <c r="DY19" s="67" t="str">
        <f t="shared" si="82"/>
        <v/>
      </c>
      <c r="DZ19" s="68" t="str">
        <f t="shared" si="83"/>
        <v/>
      </c>
      <c r="EA19" s="69">
        <f t="shared" si="84"/>
        <v>35</v>
      </c>
      <c r="EB19" s="67" t="str">
        <f t="shared" si="43"/>
        <v/>
      </c>
      <c r="EC19" s="67" t="str">
        <f t="shared" si="44"/>
        <v/>
      </c>
      <c r="ED19" s="67" t="str">
        <f t="shared" si="45"/>
        <v/>
      </c>
      <c r="EE19" s="67" t="str">
        <f t="shared" si="46"/>
        <v/>
      </c>
      <c r="EF19" s="67" t="str">
        <f t="shared" si="47"/>
        <v/>
      </c>
      <c r="EG19" s="67" t="str">
        <f t="shared" si="48"/>
        <v/>
      </c>
      <c r="EH19" s="68" t="str">
        <f t="shared" si="85"/>
        <v/>
      </c>
    </row>
    <row r="20" spans="2:138" ht="18.75" customHeight="1">
      <c r="B20" s="59">
        <v>16</v>
      </c>
      <c r="C20" s="87"/>
      <c r="D20" s="88"/>
      <c r="E20" s="89"/>
      <c r="F20" s="90"/>
      <c r="G20" s="91"/>
      <c r="H20" s="60" t="s">
        <v>1377</v>
      </c>
      <c r="I20" s="91"/>
      <c r="J20" s="60" t="s">
        <v>1378</v>
      </c>
      <c r="K20" s="91"/>
      <c r="L20" s="60" t="s">
        <v>8</v>
      </c>
      <c r="M20" s="89"/>
      <c r="N20" s="61" t="s">
        <v>8</v>
      </c>
      <c r="O20" s="91"/>
      <c r="P20" s="60" t="s">
        <v>9</v>
      </c>
      <c r="Q20" s="89"/>
      <c r="R20" s="61" t="s">
        <v>10</v>
      </c>
      <c r="S20" s="49" t="str">
        <f t="shared" si="0"/>
        <v/>
      </c>
      <c r="T20" s="62" t="str">
        <f t="shared" si="1"/>
        <v/>
      </c>
      <c r="U20" s="63" t="str">
        <f t="shared" si="2"/>
        <v/>
      </c>
      <c r="V20" s="64" t="str">
        <f t="shared" si="3"/>
        <v/>
      </c>
      <c r="W20" s="62" t="str">
        <f t="shared" si="4"/>
        <v/>
      </c>
      <c r="X20" s="63" t="str">
        <f t="shared" si="5"/>
        <v/>
      </c>
      <c r="Y20" s="64" t="str">
        <f t="shared" si="6"/>
        <v/>
      </c>
      <c r="Z20" s="62" t="str">
        <f t="shared" si="7"/>
        <v/>
      </c>
      <c r="AA20" s="63" t="str">
        <f t="shared" si="8"/>
        <v/>
      </c>
      <c r="AB20" s="64" t="str">
        <f t="shared" si="9"/>
        <v/>
      </c>
      <c r="AC20" s="14" t="str">
        <f t="shared" si="49"/>
        <v/>
      </c>
      <c r="AD20" s="53" t="str">
        <f t="shared" si="10"/>
        <v/>
      </c>
      <c r="AE20" s="53" t="str">
        <f t="shared" si="11"/>
        <v/>
      </c>
      <c r="AF20" s="53" t="str">
        <f t="shared" si="12"/>
        <v/>
      </c>
      <c r="AG20" s="17" t="str">
        <f t="shared" si="13"/>
        <v/>
      </c>
      <c r="AH20" s="14" t="str">
        <f t="shared" si="14"/>
        <v/>
      </c>
      <c r="AI20" s="14" t="str">
        <f t="shared" si="15"/>
        <v/>
      </c>
      <c r="AL20" s="14">
        <f t="shared" si="16"/>
        <v>16</v>
      </c>
      <c r="AM20" s="14" t="str">
        <f t="shared" si="17"/>
        <v/>
      </c>
      <c r="AN20" s="14" t="str">
        <f t="shared" si="18"/>
        <v/>
      </c>
      <c r="AO20" s="14" t="str">
        <f t="shared" si="19"/>
        <v/>
      </c>
      <c r="AP20" s="17" t="str">
        <f t="shared" si="50"/>
        <v/>
      </c>
      <c r="AQ20" s="14" t="str">
        <f t="shared" si="20"/>
        <v/>
      </c>
      <c r="AT20" s="14">
        <v>16</v>
      </c>
      <c r="AU20" s="14" t="s">
        <v>1424</v>
      </c>
      <c r="AV20" s="14">
        <f>入力3!AG20</f>
        <v>0</v>
      </c>
      <c r="AW20" s="14" t="str">
        <f>入力3!AH20</f>
        <v/>
      </c>
      <c r="AX20" s="14" t="str">
        <f>入力3!AI20</f>
        <v/>
      </c>
      <c r="AY20" s="14" t="str">
        <f>入力3!AJ20</f>
        <v/>
      </c>
      <c r="AZ20" s="14" t="str">
        <f t="shared" si="51"/>
        <v/>
      </c>
      <c r="BA20" s="14" t="str">
        <f t="shared" si="52"/>
        <v/>
      </c>
      <c r="BB20" s="14" t="str">
        <f t="shared" si="21"/>
        <v/>
      </c>
      <c r="BC20" s="14" t="str">
        <f t="shared" si="22"/>
        <v/>
      </c>
      <c r="BH20" s="108">
        <v>16</v>
      </c>
      <c r="BI20" s="14" t="s">
        <v>1424</v>
      </c>
      <c r="BJ20" s="14">
        <f>入力4!AG20</f>
        <v>0</v>
      </c>
      <c r="BK20" s="14" t="str">
        <f>入力4!AH20</f>
        <v/>
      </c>
      <c r="BL20" s="14" t="str">
        <f>入力4!AI20</f>
        <v/>
      </c>
      <c r="BM20" s="14" t="str">
        <f>入力4!AJ20</f>
        <v/>
      </c>
      <c r="BN20" s="14" t="str">
        <f t="shared" si="53"/>
        <v/>
      </c>
      <c r="BO20" s="14" t="str">
        <f t="shared" si="23"/>
        <v/>
      </c>
      <c r="BP20" s="14" t="str">
        <f t="shared" si="24"/>
        <v/>
      </c>
      <c r="BQ20" s="14" t="str">
        <f t="shared" si="25"/>
        <v/>
      </c>
      <c r="BV20" s="14">
        <v>16</v>
      </c>
      <c r="BW20" s="14" t="s">
        <v>1424</v>
      </c>
      <c r="BX20" s="14">
        <f>入力5!AG20</f>
        <v>0</v>
      </c>
      <c r="BY20" s="14" t="str">
        <f>入力5!AH20</f>
        <v/>
      </c>
      <c r="BZ20" s="14" t="str">
        <f>入力5!AI20</f>
        <v/>
      </c>
      <c r="CA20" s="14" t="str">
        <f>入力5!AJ20</f>
        <v/>
      </c>
      <c r="CB20" s="14" t="str">
        <f t="shared" si="54"/>
        <v/>
      </c>
      <c r="CC20" s="14" t="str">
        <f t="shared" si="26"/>
        <v/>
      </c>
      <c r="CD20" s="14" t="str">
        <f t="shared" si="27"/>
        <v/>
      </c>
      <c r="CE20" s="14" t="str">
        <f t="shared" si="28"/>
        <v/>
      </c>
      <c r="CK20" s="65">
        <f t="shared" si="55"/>
        <v>16</v>
      </c>
      <c r="CL20" s="66" t="str">
        <f t="shared" si="56"/>
        <v/>
      </c>
      <c r="CM20" s="67" t="str">
        <f t="shared" si="57"/>
        <v/>
      </c>
      <c r="CN20" s="67" t="str">
        <f t="shared" si="58"/>
        <v/>
      </c>
      <c r="CO20" s="67" t="str">
        <f t="shared" si="59"/>
        <v/>
      </c>
      <c r="CP20" s="67" t="str">
        <f t="shared" si="60"/>
        <v/>
      </c>
      <c r="CQ20" s="67" t="str">
        <f t="shared" si="61"/>
        <v/>
      </c>
      <c r="CR20" s="68" t="str">
        <f t="shared" si="62"/>
        <v/>
      </c>
      <c r="CS20" s="69">
        <f t="shared" si="63"/>
        <v>36</v>
      </c>
      <c r="CT20" s="67" t="str">
        <f t="shared" si="64"/>
        <v/>
      </c>
      <c r="CU20" s="67" t="str">
        <f t="shared" si="65"/>
        <v/>
      </c>
      <c r="CV20" s="67" t="str">
        <f t="shared" si="66"/>
        <v/>
      </c>
      <c r="CW20" s="67" t="str">
        <f t="shared" si="30"/>
        <v/>
      </c>
      <c r="CX20" s="67" t="str">
        <f t="shared" si="31"/>
        <v/>
      </c>
      <c r="CY20" s="67" t="str">
        <f t="shared" si="32"/>
        <v/>
      </c>
      <c r="CZ20" s="68" t="str">
        <f t="shared" si="67"/>
        <v/>
      </c>
      <c r="DB20" s="65">
        <f t="shared" si="68"/>
        <v>16</v>
      </c>
      <c r="DC20" s="66" t="str">
        <f t="shared" si="69"/>
        <v/>
      </c>
      <c r="DD20" s="67" t="str">
        <f t="shared" si="70"/>
        <v/>
      </c>
      <c r="DE20" s="67" t="str">
        <f t="shared" si="33"/>
        <v/>
      </c>
      <c r="DF20" s="67" t="str">
        <f t="shared" si="71"/>
        <v/>
      </c>
      <c r="DG20" s="67" t="str">
        <f t="shared" si="72"/>
        <v/>
      </c>
      <c r="DH20" s="67" t="str">
        <f t="shared" si="73"/>
        <v/>
      </c>
      <c r="DI20" s="68" t="str">
        <f t="shared" si="74"/>
        <v/>
      </c>
      <c r="DJ20" s="69">
        <f t="shared" si="75"/>
        <v>36</v>
      </c>
      <c r="DK20" s="67" t="str">
        <f t="shared" si="35"/>
        <v/>
      </c>
      <c r="DL20" s="67" t="str">
        <f t="shared" si="36"/>
        <v/>
      </c>
      <c r="DM20" s="67" t="str">
        <f t="shared" si="37"/>
        <v/>
      </c>
      <c r="DN20" s="67" t="str">
        <f t="shared" si="38"/>
        <v/>
      </c>
      <c r="DO20" s="67" t="str">
        <f t="shared" si="39"/>
        <v/>
      </c>
      <c r="DP20" s="67" t="str">
        <f t="shared" si="40"/>
        <v/>
      </c>
      <c r="DQ20" s="68" t="str">
        <f t="shared" si="76"/>
        <v/>
      </c>
      <c r="DS20" s="65">
        <f t="shared" si="77"/>
        <v>16</v>
      </c>
      <c r="DT20" s="66" t="str">
        <f t="shared" si="78"/>
        <v/>
      </c>
      <c r="DU20" s="67" t="str">
        <f t="shared" si="79"/>
        <v/>
      </c>
      <c r="DV20" s="67" t="str">
        <f t="shared" si="41"/>
        <v/>
      </c>
      <c r="DW20" s="67" t="str">
        <f t="shared" si="80"/>
        <v/>
      </c>
      <c r="DX20" s="67" t="str">
        <f t="shared" si="81"/>
        <v/>
      </c>
      <c r="DY20" s="67" t="str">
        <f t="shared" si="82"/>
        <v/>
      </c>
      <c r="DZ20" s="68" t="str">
        <f t="shared" si="83"/>
        <v/>
      </c>
      <c r="EA20" s="69">
        <f t="shared" si="84"/>
        <v>36</v>
      </c>
      <c r="EB20" s="67" t="str">
        <f t="shared" si="43"/>
        <v/>
      </c>
      <c r="EC20" s="67" t="str">
        <f t="shared" si="44"/>
        <v/>
      </c>
      <c r="ED20" s="67" t="str">
        <f t="shared" si="45"/>
        <v/>
      </c>
      <c r="EE20" s="67" t="str">
        <f t="shared" si="46"/>
        <v/>
      </c>
      <c r="EF20" s="67" t="str">
        <f t="shared" si="47"/>
        <v/>
      </c>
      <c r="EG20" s="67" t="str">
        <f t="shared" si="48"/>
        <v/>
      </c>
      <c r="EH20" s="68" t="str">
        <f t="shared" si="85"/>
        <v/>
      </c>
    </row>
    <row r="21" spans="2:138" ht="18.75" customHeight="1">
      <c r="B21" s="59">
        <v>17</v>
      </c>
      <c r="C21" s="87"/>
      <c r="D21" s="88"/>
      <c r="E21" s="89"/>
      <c r="F21" s="90"/>
      <c r="G21" s="91"/>
      <c r="H21" s="60" t="s">
        <v>1377</v>
      </c>
      <c r="I21" s="91"/>
      <c r="J21" s="60" t="s">
        <v>1378</v>
      </c>
      <c r="K21" s="91"/>
      <c r="L21" s="60" t="s">
        <v>8</v>
      </c>
      <c r="M21" s="89"/>
      <c r="N21" s="61" t="s">
        <v>8</v>
      </c>
      <c r="O21" s="91"/>
      <c r="P21" s="60" t="s">
        <v>9</v>
      </c>
      <c r="Q21" s="89"/>
      <c r="R21" s="61" t="s">
        <v>10</v>
      </c>
      <c r="S21" s="49" t="str">
        <f t="shared" si="0"/>
        <v/>
      </c>
      <c r="T21" s="62" t="str">
        <f t="shared" si="1"/>
        <v/>
      </c>
      <c r="U21" s="63" t="str">
        <f t="shared" si="2"/>
        <v/>
      </c>
      <c r="V21" s="64" t="str">
        <f t="shared" si="3"/>
        <v/>
      </c>
      <c r="W21" s="62" t="str">
        <f t="shared" si="4"/>
        <v/>
      </c>
      <c r="X21" s="63" t="str">
        <f t="shared" si="5"/>
        <v/>
      </c>
      <c r="Y21" s="64" t="str">
        <f t="shared" si="6"/>
        <v/>
      </c>
      <c r="Z21" s="62" t="str">
        <f t="shared" si="7"/>
        <v/>
      </c>
      <c r="AA21" s="63" t="str">
        <f t="shared" si="8"/>
        <v/>
      </c>
      <c r="AB21" s="64" t="str">
        <f t="shared" si="9"/>
        <v/>
      </c>
      <c r="AC21" s="14" t="str">
        <f t="shared" si="49"/>
        <v/>
      </c>
      <c r="AD21" s="53" t="str">
        <f t="shared" si="10"/>
        <v/>
      </c>
      <c r="AE21" s="53" t="str">
        <f t="shared" si="11"/>
        <v/>
      </c>
      <c r="AF21" s="53" t="str">
        <f t="shared" si="12"/>
        <v/>
      </c>
      <c r="AG21" s="17" t="str">
        <f t="shared" si="13"/>
        <v/>
      </c>
      <c r="AH21" s="14" t="str">
        <f t="shared" si="14"/>
        <v/>
      </c>
      <c r="AI21" s="14" t="str">
        <f t="shared" si="15"/>
        <v/>
      </c>
      <c r="AL21" s="14">
        <f t="shared" si="16"/>
        <v>17</v>
      </c>
      <c r="AM21" s="14" t="str">
        <f t="shared" si="17"/>
        <v/>
      </c>
      <c r="AN21" s="14" t="str">
        <f t="shared" si="18"/>
        <v/>
      </c>
      <c r="AO21" s="14" t="str">
        <f t="shared" si="19"/>
        <v/>
      </c>
      <c r="AP21" s="17" t="str">
        <f t="shared" si="50"/>
        <v/>
      </c>
      <c r="AQ21" s="14" t="str">
        <f t="shared" si="20"/>
        <v/>
      </c>
      <c r="AT21" s="14">
        <v>17</v>
      </c>
      <c r="AU21" s="14" t="s">
        <v>1424</v>
      </c>
      <c r="AV21" s="14">
        <f>入力3!AG21</f>
        <v>0</v>
      </c>
      <c r="AW21" s="14" t="str">
        <f>入力3!AH21</f>
        <v/>
      </c>
      <c r="AX21" s="14" t="str">
        <f>入力3!AI21</f>
        <v/>
      </c>
      <c r="AY21" s="14" t="str">
        <f>入力3!AJ21</f>
        <v/>
      </c>
      <c r="AZ21" s="14" t="str">
        <f t="shared" si="51"/>
        <v/>
      </c>
      <c r="BA21" s="14" t="str">
        <f t="shared" si="52"/>
        <v/>
      </c>
      <c r="BB21" s="14" t="str">
        <f t="shared" si="21"/>
        <v/>
      </c>
      <c r="BC21" s="14" t="str">
        <f t="shared" si="22"/>
        <v/>
      </c>
      <c r="BH21" s="108">
        <v>17</v>
      </c>
      <c r="BI21" s="14" t="s">
        <v>1424</v>
      </c>
      <c r="BJ21" s="14">
        <f>入力4!AG21</f>
        <v>0</v>
      </c>
      <c r="BK21" s="14" t="str">
        <f>入力4!AH21</f>
        <v/>
      </c>
      <c r="BL21" s="14" t="str">
        <f>入力4!AI21</f>
        <v/>
      </c>
      <c r="BM21" s="14" t="str">
        <f>入力4!AJ21</f>
        <v/>
      </c>
      <c r="BN21" s="14" t="str">
        <f t="shared" si="53"/>
        <v/>
      </c>
      <c r="BO21" s="14" t="str">
        <f t="shared" si="23"/>
        <v/>
      </c>
      <c r="BP21" s="14" t="str">
        <f t="shared" si="24"/>
        <v/>
      </c>
      <c r="BQ21" s="14" t="str">
        <f t="shared" si="25"/>
        <v/>
      </c>
      <c r="BV21" s="14">
        <v>17</v>
      </c>
      <c r="BW21" s="14" t="s">
        <v>1424</v>
      </c>
      <c r="BX21" s="14">
        <f>入力5!AG21</f>
        <v>0</v>
      </c>
      <c r="BY21" s="14" t="str">
        <f>入力5!AH21</f>
        <v/>
      </c>
      <c r="BZ21" s="14" t="str">
        <f>入力5!AI21</f>
        <v/>
      </c>
      <c r="CA21" s="14" t="str">
        <f>入力5!AJ21</f>
        <v/>
      </c>
      <c r="CB21" s="14" t="str">
        <f t="shared" si="54"/>
        <v/>
      </c>
      <c r="CC21" s="14" t="str">
        <f t="shared" si="26"/>
        <v/>
      </c>
      <c r="CD21" s="14" t="str">
        <f t="shared" si="27"/>
        <v/>
      </c>
      <c r="CE21" s="14" t="str">
        <f t="shared" si="28"/>
        <v/>
      </c>
      <c r="CK21" s="65">
        <f t="shared" si="55"/>
        <v>17</v>
      </c>
      <c r="CL21" s="66" t="str">
        <f t="shared" si="56"/>
        <v/>
      </c>
      <c r="CM21" s="67" t="str">
        <f t="shared" si="57"/>
        <v/>
      </c>
      <c r="CN21" s="67" t="str">
        <f t="shared" si="58"/>
        <v/>
      </c>
      <c r="CO21" s="67" t="str">
        <f t="shared" si="59"/>
        <v/>
      </c>
      <c r="CP21" s="67" t="str">
        <f t="shared" si="60"/>
        <v/>
      </c>
      <c r="CQ21" s="67" t="str">
        <f t="shared" si="61"/>
        <v/>
      </c>
      <c r="CR21" s="68" t="str">
        <f t="shared" si="62"/>
        <v/>
      </c>
      <c r="CS21" s="69">
        <f t="shared" si="63"/>
        <v>37</v>
      </c>
      <c r="CT21" s="67" t="str">
        <f t="shared" si="64"/>
        <v/>
      </c>
      <c r="CU21" s="67" t="str">
        <f t="shared" si="65"/>
        <v/>
      </c>
      <c r="CV21" s="67" t="str">
        <f t="shared" si="66"/>
        <v/>
      </c>
      <c r="CW21" s="67" t="str">
        <f t="shared" si="30"/>
        <v/>
      </c>
      <c r="CX21" s="67" t="str">
        <f t="shared" si="31"/>
        <v/>
      </c>
      <c r="CY21" s="67" t="str">
        <f t="shared" si="32"/>
        <v/>
      </c>
      <c r="CZ21" s="68" t="str">
        <f t="shared" si="67"/>
        <v/>
      </c>
      <c r="DB21" s="65">
        <f t="shared" si="68"/>
        <v>17</v>
      </c>
      <c r="DC21" s="66" t="str">
        <f t="shared" si="69"/>
        <v/>
      </c>
      <c r="DD21" s="67" t="str">
        <f t="shared" si="70"/>
        <v/>
      </c>
      <c r="DE21" s="67" t="str">
        <f t="shared" si="33"/>
        <v/>
      </c>
      <c r="DF21" s="67" t="str">
        <f t="shared" si="71"/>
        <v/>
      </c>
      <c r="DG21" s="67" t="str">
        <f t="shared" si="72"/>
        <v/>
      </c>
      <c r="DH21" s="67" t="str">
        <f t="shared" si="73"/>
        <v/>
      </c>
      <c r="DI21" s="68" t="str">
        <f t="shared" si="74"/>
        <v/>
      </c>
      <c r="DJ21" s="69">
        <f t="shared" si="75"/>
        <v>37</v>
      </c>
      <c r="DK21" s="67" t="str">
        <f t="shared" si="35"/>
        <v/>
      </c>
      <c r="DL21" s="67" t="str">
        <f t="shared" si="36"/>
        <v/>
      </c>
      <c r="DM21" s="67" t="str">
        <f t="shared" si="37"/>
        <v/>
      </c>
      <c r="DN21" s="67" t="str">
        <f t="shared" si="38"/>
        <v/>
      </c>
      <c r="DO21" s="67" t="str">
        <f t="shared" si="39"/>
        <v/>
      </c>
      <c r="DP21" s="67" t="str">
        <f t="shared" si="40"/>
        <v/>
      </c>
      <c r="DQ21" s="68" t="str">
        <f t="shared" si="76"/>
        <v/>
      </c>
      <c r="DS21" s="65">
        <f t="shared" si="77"/>
        <v>17</v>
      </c>
      <c r="DT21" s="66" t="str">
        <f t="shared" si="78"/>
        <v/>
      </c>
      <c r="DU21" s="67" t="str">
        <f t="shared" si="79"/>
        <v/>
      </c>
      <c r="DV21" s="67" t="str">
        <f t="shared" si="41"/>
        <v/>
      </c>
      <c r="DW21" s="67" t="str">
        <f t="shared" si="80"/>
        <v/>
      </c>
      <c r="DX21" s="67" t="str">
        <f t="shared" si="81"/>
        <v/>
      </c>
      <c r="DY21" s="67" t="str">
        <f t="shared" si="82"/>
        <v/>
      </c>
      <c r="DZ21" s="68" t="str">
        <f t="shared" si="83"/>
        <v/>
      </c>
      <c r="EA21" s="69">
        <f t="shared" si="84"/>
        <v>37</v>
      </c>
      <c r="EB21" s="67" t="str">
        <f t="shared" si="43"/>
        <v/>
      </c>
      <c r="EC21" s="67" t="str">
        <f t="shared" si="44"/>
        <v/>
      </c>
      <c r="ED21" s="67" t="str">
        <f t="shared" si="45"/>
        <v/>
      </c>
      <c r="EE21" s="67" t="str">
        <f t="shared" si="46"/>
        <v/>
      </c>
      <c r="EF21" s="67" t="str">
        <f t="shared" si="47"/>
        <v/>
      </c>
      <c r="EG21" s="67" t="str">
        <f t="shared" si="48"/>
        <v/>
      </c>
      <c r="EH21" s="68" t="str">
        <f t="shared" si="85"/>
        <v/>
      </c>
    </row>
    <row r="22" spans="2:138" ht="18.75" customHeight="1">
      <c r="B22" s="59">
        <v>18</v>
      </c>
      <c r="C22" s="87"/>
      <c r="D22" s="88"/>
      <c r="E22" s="89"/>
      <c r="F22" s="90"/>
      <c r="G22" s="91"/>
      <c r="H22" s="60" t="s">
        <v>1377</v>
      </c>
      <c r="I22" s="91"/>
      <c r="J22" s="60" t="s">
        <v>1378</v>
      </c>
      <c r="K22" s="91"/>
      <c r="L22" s="60" t="s">
        <v>8</v>
      </c>
      <c r="M22" s="89"/>
      <c r="N22" s="61" t="s">
        <v>8</v>
      </c>
      <c r="O22" s="91"/>
      <c r="P22" s="60" t="s">
        <v>9</v>
      </c>
      <c r="Q22" s="89"/>
      <c r="R22" s="61" t="s">
        <v>10</v>
      </c>
      <c r="S22" s="49" t="str">
        <f t="shared" si="0"/>
        <v/>
      </c>
      <c r="T22" s="62" t="str">
        <f t="shared" si="1"/>
        <v/>
      </c>
      <c r="U22" s="63" t="str">
        <f t="shared" si="2"/>
        <v/>
      </c>
      <c r="V22" s="64" t="str">
        <f t="shared" si="3"/>
        <v/>
      </c>
      <c r="W22" s="62" t="str">
        <f t="shared" si="4"/>
        <v/>
      </c>
      <c r="X22" s="63" t="str">
        <f t="shared" si="5"/>
        <v/>
      </c>
      <c r="Y22" s="64" t="str">
        <f t="shared" si="6"/>
        <v/>
      </c>
      <c r="Z22" s="62" t="str">
        <f t="shared" si="7"/>
        <v/>
      </c>
      <c r="AA22" s="63" t="str">
        <f t="shared" si="8"/>
        <v/>
      </c>
      <c r="AB22" s="64" t="str">
        <f t="shared" si="9"/>
        <v/>
      </c>
      <c r="AC22" s="14" t="str">
        <f t="shared" si="49"/>
        <v/>
      </c>
      <c r="AD22" s="53" t="str">
        <f t="shared" si="10"/>
        <v/>
      </c>
      <c r="AE22" s="53" t="str">
        <f t="shared" si="11"/>
        <v/>
      </c>
      <c r="AF22" s="53" t="str">
        <f t="shared" si="12"/>
        <v/>
      </c>
      <c r="AG22" s="17" t="str">
        <f t="shared" si="13"/>
        <v/>
      </c>
      <c r="AH22" s="14" t="str">
        <f t="shared" si="14"/>
        <v/>
      </c>
      <c r="AI22" s="14" t="str">
        <f t="shared" si="15"/>
        <v/>
      </c>
      <c r="AL22" s="14">
        <f t="shared" si="16"/>
        <v>18</v>
      </c>
      <c r="AM22" s="14" t="str">
        <f t="shared" si="17"/>
        <v/>
      </c>
      <c r="AN22" s="14" t="str">
        <f t="shared" si="18"/>
        <v/>
      </c>
      <c r="AO22" s="14" t="str">
        <f t="shared" si="19"/>
        <v/>
      </c>
      <c r="AP22" s="17" t="str">
        <f t="shared" si="50"/>
        <v/>
      </c>
      <c r="AQ22" s="14" t="str">
        <f t="shared" si="20"/>
        <v/>
      </c>
      <c r="AT22" s="14">
        <v>18</v>
      </c>
      <c r="AU22" s="14" t="s">
        <v>1424</v>
      </c>
      <c r="AV22" s="14">
        <f>入力3!AG22</f>
        <v>0</v>
      </c>
      <c r="AW22" s="14" t="str">
        <f>入力3!AH22</f>
        <v/>
      </c>
      <c r="AX22" s="14" t="str">
        <f>入力3!AI22</f>
        <v/>
      </c>
      <c r="AY22" s="14" t="str">
        <f>入力3!AJ22</f>
        <v/>
      </c>
      <c r="AZ22" s="14" t="str">
        <f t="shared" si="51"/>
        <v/>
      </c>
      <c r="BA22" s="14" t="str">
        <f t="shared" si="52"/>
        <v/>
      </c>
      <c r="BB22" s="14" t="str">
        <f t="shared" si="21"/>
        <v/>
      </c>
      <c r="BC22" s="14" t="str">
        <f t="shared" si="22"/>
        <v/>
      </c>
      <c r="BH22" s="108">
        <v>18</v>
      </c>
      <c r="BI22" s="14" t="s">
        <v>1424</v>
      </c>
      <c r="BJ22" s="14">
        <f>入力4!AG22</f>
        <v>0</v>
      </c>
      <c r="BK22" s="14" t="str">
        <f>入力4!AH22</f>
        <v/>
      </c>
      <c r="BL22" s="14" t="str">
        <f>入力4!AI22</f>
        <v/>
      </c>
      <c r="BM22" s="14" t="str">
        <f>入力4!AJ22</f>
        <v/>
      </c>
      <c r="BN22" s="14" t="str">
        <f t="shared" si="53"/>
        <v/>
      </c>
      <c r="BO22" s="14" t="str">
        <f t="shared" si="23"/>
        <v/>
      </c>
      <c r="BP22" s="14" t="str">
        <f t="shared" si="24"/>
        <v/>
      </c>
      <c r="BQ22" s="14" t="str">
        <f t="shared" si="25"/>
        <v/>
      </c>
      <c r="BV22" s="14">
        <v>18</v>
      </c>
      <c r="BW22" s="14" t="s">
        <v>1424</v>
      </c>
      <c r="BX22" s="14">
        <f>入力5!AG22</f>
        <v>0</v>
      </c>
      <c r="BY22" s="14" t="str">
        <f>入力5!AH22</f>
        <v/>
      </c>
      <c r="BZ22" s="14" t="str">
        <f>入力5!AI22</f>
        <v/>
      </c>
      <c r="CA22" s="14" t="str">
        <f>入力5!AJ22</f>
        <v/>
      </c>
      <c r="CB22" s="14" t="str">
        <f t="shared" si="54"/>
        <v/>
      </c>
      <c r="CC22" s="14" t="str">
        <f t="shared" si="26"/>
        <v/>
      </c>
      <c r="CD22" s="14" t="str">
        <f t="shared" si="27"/>
        <v/>
      </c>
      <c r="CE22" s="14" t="str">
        <f t="shared" si="28"/>
        <v/>
      </c>
      <c r="CK22" s="65">
        <f t="shared" si="55"/>
        <v>18</v>
      </c>
      <c r="CL22" s="66" t="str">
        <f t="shared" si="56"/>
        <v/>
      </c>
      <c r="CM22" s="67" t="str">
        <f t="shared" si="57"/>
        <v/>
      </c>
      <c r="CN22" s="67" t="str">
        <f t="shared" si="58"/>
        <v/>
      </c>
      <c r="CO22" s="67" t="str">
        <f t="shared" si="59"/>
        <v/>
      </c>
      <c r="CP22" s="67" t="str">
        <f t="shared" si="60"/>
        <v/>
      </c>
      <c r="CQ22" s="67" t="str">
        <f t="shared" si="61"/>
        <v/>
      </c>
      <c r="CR22" s="68" t="str">
        <f t="shared" si="62"/>
        <v/>
      </c>
      <c r="CS22" s="69">
        <f t="shared" si="63"/>
        <v>38</v>
      </c>
      <c r="CT22" s="67" t="str">
        <f t="shared" si="64"/>
        <v/>
      </c>
      <c r="CU22" s="67" t="str">
        <f t="shared" si="65"/>
        <v/>
      </c>
      <c r="CV22" s="67" t="str">
        <f t="shared" si="66"/>
        <v/>
      </c>
      <c r="CW22" s="67" t="str">
        <f t="shared" si="30"/>
        <v/>
      </c>
      <c r="CX22" s="67" t="str">
        <f t="shared" si="31"/>
        <v/>
      </c>
      <c r="CY22" s="67" t="str">
        <f t="shared" si="32"/>
        <v/>
      </c>
      <c r="CZ22" s="68" t="str">
        <f t="shared" si="67"/>
        <v/>
      </c>
      <c r="DB22" s="65">
        <f t="shared" si="68"/>
        <v>18</v>
      </c>
      <c r="DC22" s="66" t="str">
        <f t="shared" si="69"/>
        <v/>
      </c>
      <c r="DD22" s="67" t="str">
        <f t="shared" si="70"/>
        <v/>
      </c>
      <c r="DE22" s="67" t="str">
        <f t="shared" si="33"/>
        <v/>
      </c>
      <c r="DF22" s="67" t="str">
        <f t="shared" si="71"/>
        <v/>
      </c>
      <c r="DG22" s="67" t="str">
        <f t="shared" si="72"/>
        <v/>
      </c>
      <c r="DH22" s="67" t="str">
        <f t="shared" si="73"/>
        <v/>
      </c>
      <c r="DI22" s="68" t="str">
        <f t="shared" si="74"/>
        <v/>
      </c>
      <c r="DJ22" s="69">
        <f t="shared" si="75"/>
        <v>38</v>
      </c>
      <c r="DK22" s="67" t="str">
        <f t="shared" si="35"/>
        <v/>
      </c>
      <c r="DL22" s="67" t="str">
        <f t="shared" si="36"/>
        <v/>
      </c>
      <c r="DM22" s="67" t="str">
        <f t="shared" si="37"/>
        <v/>
      </c>
      <c r="DN22" s="67" t="str">
        <f t="shared" si="38"/>
        <v/>
      </c>
      <c r="DO22" s="67" t="str">
        <f t="shared" si="39"/>
        <v/>
      </c>
      <c r="DP22" s="67" t="str">
        <f t="shared" si="40"/>
        <v/>
      </c>
      <c r="DQ22" s="68" t="str">
        <f t="shared" si="76"/>
        <v/>
      </c>
      <c r="DS22" s="65">
        <f t="shared" si="77"/>
        <v>18</v>
      </c>
      <c r="DT22" s="66" t="str">
        <f t="shared" si="78"/>
        <v/>
      </c>
      <c r="DU22" s="67" t="str">
        <f t="shared" si="79"/>
        <v/>
      </c>
      <c r="DV22" s="67" t="str">
        <f t="shared" si="41"/>
        <v/>
      </c>
      <c r="DW22" s="67" t="str">
        <f t="shared" si="80"/>
        <v/>
      </c>
      <c r="DX22" s="67" t="str">
        <f t="shared" si="81"/>
        <v/>
      </c>
      <c r="DY22" s="67" t="str">
        <f t="shared" si="82"/>
        <v/>
      </c>
      <c r="DZ22" s="68" t="str">
        <f t="shared" si="83"/>
        <v/>
      </c>
      <c r="EA22" s="69">
        <f t="shared" si="84"/>
        <v>38</v>
      </c>
      <c r="EB22" s="67" t="str">
        <f t="shared" si="43"/>
        <v/>
      </c>
      <c r="EC22" s="67" t="str">
        <f t="shared" si="44"/>
        <v/>
      </c>
      <c r="ED22" s="67" t="str">
        <f t="shared" si="45"/>
        <v/>
      </c>
      <c r="EE22" s="67" t="str">
        <f t="shared" si="46"/>
        <v/>
      </c>
      <c r="EF22" s="67" t="str">
        <f t="shared" si="47"/>
        <v/>
      </c>
      <c r="EG22" s="67" t="str">
        <f t="shared" si="48"/>
        <v/>
      </c>
      <c r="EH22" s="68" t="str">
        <f t="shared" si="85"/>
        <v/>
      </c>
    </row>
    <row r="23" spans="2:138" ht="18.75" customHeight="1">
      <c r="B23" s="59">
        <v>19</v>
      </c>
      <c r="C23" s="87"/>
      <c r="D23" s="88"/>
      <c r="E23" s="89"/>
      <c r="F23" s="90"/>
      <c r="G23" s="91"/>
      <c r="H23" s="60" t="s">
        <v>1377</v>
      </c>
      <c r="I23" s="91"/>
      <c r="J23" s="60" t="s">
        <v>1378</v>
      </c>
      <c r="K23" s="91"/>
      <c r="L23" s="60" t="s">
        <v>8</v>
      </c>
      <c r="M23" s="89"/>
      <c r="N23" s="61" t="s">
        <v>8</v>
      </c>
      <c r="O23" s="91"/>
      <c r="P23" s="60" t="s">
        <v>9</v>
      </c>
      <c r="Q23" s="89"/>
      <c r="R23" s="61" t="s">
        <v>10</v>
      </c>
      <c r="S23" s="49" t="str">
        <f t="shared" si="0"/>
        <v/>
      </c>
      <c r="T23" s="62" t="str">
        <f t="shared" si="1"/>
        <v/>
      </c>
      <c r="U23" s="63" t="str">
        <f t="shared" si="2"/>
        <v/>
      </c>
      <c r="V23" s="64" t="str">
        <f t="shared" si="3"/>
        <v/>
      </c>
      <c r="W23" s="62" t="str">
        <f t="shared" si="4"/>
        <v/>
      </c>
      <c r="X23" s="63" t="str">
        <f t="shared" si="5"/>
        <v/>
      </c>
      <c r="Y23" s="64" t="str">
        <f t="shared" si="6"/>
        <v/>
      </c>
      <c r="Z23" s="62" t="str">
        <f t="shared" si="7"/>
        <v/>
      </c>
      <c r="AA23" s="63" t="str">
        <f t="shared" si="8"/>
        <v/>
      </c>
      <c r="AB23" s="64" t="str">
        <f t="shared" si="9"/>
        <v/>
      </c>
      <c r="AC23" s="14" t="str">
        <f t="shared" si="49"/>
        <v/>
      </c>
      <c r="AD23" s="53" t="str">
        <f t="shared" si="10"/>
        <v/>
      </c>
      <c r="AE23" s="53" t="str">
        <f t="shared" si="11"/>
        <v/>
      </c>
      <c r="AF23" s="53" t="str">
        <f t="shared" si="12"/>
        <v/>
      </c>
      <c r="AG23" s="17" t="str">
        <f t="shared" si="13"/>
        <v/>
      </c>
      <c r="AH23" s="14" t="str">
        <f t="shared" si="14"/>
        <v/>
      </c>
      <c r="AI23" s="14" t="str">
        <f t="shared" si="15"/>
        <v/>
      </c>
      <c r="AL23" s="14">
        <f t="shared" si="16"/>
        <v>19</v>
      </c>
      <c r="AM23" s="14" t="str">
        <f t="shared" si="17"/>
        <v/>
      </c>
      <c r="AN23" s="14" t="str">
        <f t="shared" si="18"/>
        <v/>
      </c>
      <c r="AO23" s="14" t="str">
        <f t="shared" si="19"/>
        <v/>
      </c>
      <c r="AP23" s="17" t="str">
        <f t="shared" si="50"/>
        <v/>
      </c>
      <c r="AQ23" s="14" t="str">
        <f t="shared" si="20"/>
        <v/>
      </c>
      <c r="AT23" s="14">
        <v>19</v>
      </c>
      <c r="AU23" s="14" t="s">
        <v>1424</v>
      </c>
      <c r="AV23" s="14">
        <f>入力3!AG23</f>
        <v>0</v>
      </c>
      <c r="AW23" s="14" t="str">
        <f>入力3!AH23</f>
        <v/>
      </c>
      <c r="AX23" s="14" t="str">
        <f>入力3!AI23</f>
        <v/>
      </c>
      <c r="AY23" s="14" t="str">
        <f>入力3!AJ23</f>
        <v/>
      </c>
      <c r="AZ23" s="14" t="str">
        <f t="shared" si="51"/>
        <v/>
      </c>
      <c r="BA23" s="14" t="str">
        <f t="shared" si="52"/>
        <v/>
      </c>
      <c r="BB23" s="14" t="str">
        <f t="shared" si="21"/>
        <v/>
      </c>
      <c r="BC23" s="14" t="str">
        <f t="shared" si="22"/>
        <v/>
      </c>
      <c r="BH23" s="108">
        <v>19</v>
      </c>
      <c r="BI23" s="14" t="s">
        <v>1424</v>
      </c>
      <c r="BJ23" s="14">
        <f>入力4!AG23</f>
        <v>0</v>
      </c>
      <c r="BK23" s="14" t="str">
        <f>入力4!AH23</f>
        <v/>
      </c>
      <c r="BL23" s="14" t="str">
        <f>入力4!AI23</f>
        <v/>
      </c>
      <c r="BM23" s="14" t="str">
        <f>入力4!AJ23</f>
        <v/>
      </c>
      <c r="BN23" s="14" t="str">
        <f t="shared" si="53"/>
        <v/>
      </c>
      <c r="BO23" s="14" t="str">
        <f t="shared" si="23"/>
        <v/>
      </c>
      <c r="BP23" s="14" t="str">
        <f t="shared" si="24"/>
        <v/>
      </c>
      <c r="BQ23" s="14" t="str">
        <f t="shared" si="25"/>
        <v/>
      </c>
      <c r="BV23" s="14">
        <v>19</v>
      </c>
      <c r="BW23" s="14" t="s">
        <v>1424</v>
      </c>
      <c r="BX23" s="14">
        <f>入力5!AG23</f>
        <v>0</v>
      </c>
      <c r="BY23" s="14" t="str">
        <f>入力5!AH23</f>
        <v/>
      </c>
      <c r="BZ23" s="14" t="str">
        <f>入力5!AI23</f>
        <v/>
      </c>
      <c r="CA23" s="14" t="str">
        <f>入力5!AJ23</f>
        <v/>
      </c>
      <c r="CB23" s="14" t="str">
        <f t="shared" si="54"/>
        <v/>
      </c>
      <c r="CC23" s="14" t="str">
        <f t="shared" si="26"/>
        <v/>
      </c>
      <c r="CD23" s="14" t="str">
        <f t="shared" si="27"/>
        <v/>
      </c>
      <c r="CE23" s="14" t="str">
        <f t="shared" si="28"/>
        <v/>
      </c>
      <c r="CK23" s="65">
        <f t="shared" si="55"/>
        <v>19</v>
      </c>
      <c r="CL23" s="66" t="str">
        <f t="shared" si="56"/>
        <v/>
      </c>
      <c r="CM23" s="67" t="str">
        <f t="shared" si="57"/>
        <v/>
      </c>
      <c r="CN23" s="67" t="str">
        <f t="shared" si="58"/>
        <v/>
      </c>
      <c r="CO23" s="67" t="str">
        <f t="shared" si="59"/>
        <v/>
      </c>
      <c r="CP23" s="67" t="str">
        <f t="shared" si="60"/>
        <v/>
      </c>
      <c r="CQ23" s="67" t="str">
        <f t="shared" si="61"/>
        <v/>
      </c>
      <c r="CR23" s="68" t="str">
        <f t="shared" si="62"/>
        <v/>
      </c>
      <c r="CS23" s="69">
        <f t="shared" si="63"/>
        <v>39</v>
      </c>
      <c r="CT23" s="67" t="str">
        <f t="shared" si="64"/>
        <v/>
      </c>
      <c r="CU23" s="67" t="str">
        <f t="shared" si="65"/>
        <v/>
      </c>
      <c r="CV23" s="67" t="str">
        <f t="shared" si="66"/>
        <v/>
      </c>
      <c r="CW23" s="67" t="str">
        <f t="shared" si="30"/>
        <v/>
      </c>
      <c r="CX23" s="67" t="str">
        <f t="shared" si="31"/>
        <v/>
      </c>
      <c r="CY23" s="67" t="str">
        <f t="shared" si="32"/>
        <v/>
      </c>
      <c r="CZ23" s="68" t="str">
        <f t="shared" si="67"/>
        <v/>
      </c>
      <c r="DB23" s="65">
        <f t="shared" si="68"/>
        <v>19</v>
      </c>
      <c r="DC23" s="66" t="str">
        <f t="shared" si="69"/>
        <v/>
      </c>
      <c r="DD23" s="67" t="str">
        <f t="shared" si="70"/>
        <v/>
      </c>
      <c r="DE23" s="67" t="str">
        <f t="shared" si="33"/>
        <v/>
      </c>
      <c r="DF23" s="67" t="str">
        <f t="shared" si="71"/>
        <v/>
      </c>
      <c r="DG23" s="67" t="str">
        <f t="shared" si="72"/>
        <v/>
      </c>
      <c r="DH23" s="67" t="str">
        <f t="shared" si="73"/>
        <v/>
      </c>
      <c r="DI23" s="68" t="str">
        <f t="shared" si="74"/>
        <v/>
      </c>
      <c r="DJ23" s="69">
        <f t="shared" si="75"/>
        <v>39</v>
      </c>
      <c r="DK23" s="67" t="str">
        <f t="shared" si="35"/>
        <v/>
      </c>
      <c r="DL23" s="67" t="str">
        <f t="shared" si="36"/>
        <v/>
      </c>
      <c r="DM23" s="67" t="str">
        <f t="shared" si="37"/>
        <v/>
      </c>
      <c r="DN23" s="67" t="str">
        <f t="shared" si="38"/>
        <v/>
      </c>
      <c r="DO23" s="67" t="str">
        <f t="shared" si="39"/>
        <v/>
      </c>
      <c r="DP23" s="67" t="str">
        <f t="shared" si="40"/>
        <v/>
      </c>
      <c r="DQ23" s="68" t="str">
        <f t="shared" si="76"/>
        <v/>
      </c>
      <c r="DS23" s="65">
        <f t="shared" si="77"/>
        <v>19</v>
      </c>
      <c r="DT23" s="66" t="str">
        <f t="shared" si="78"/>
        <v/>
      </c>
      <c r="DU23" s="67" t="str">
        <f t="shared" si="79"/>
        <v/>
      </c>
      <c r="DV23" s="67" t="str">
        <f t="shared" si="41"/>
        <v/>
      </c>
      <c r="DW23" s="67" t="str">
        <f t="shared" si="80"/>
        <v/>
      </c>
      <c r="DX23" s="67" t="str">
        <f t="shared" si="81"/>
        <v/>
      </c>
      <c r="DY23" s="67" t="str">
        <f t="shared" si="82"/>
        <v/>
      </c>
      <c r="DZ23" s="68" t="str">
        <f t="shared" si="83"/>
        <v/>
      </c>
      <c r="EA23" s="69">
        <f t="shared" si="84"/>
        <v>39</v>
      </c>
      <c r="EB23" s="67" t="str">
        <f t="shared" si="43"/>
        <v/>
      </c>
      <c r="EC23" s="67" t="str">
        <f t="shared" si="44"/>
        <v/>
      </c>
      <c r="ED23" s="67" t="str">
        <f t="shared" si="45"/>
        <v/>
      </c>
      <c r="EE23" s="67" t="str">
        <f t="shared" si="46"/>
        <v/>
      </c>
      <c r="EF23" s="67" t="str">
        <f t="shared" si="47"/>
        <v/>
      </c>
      <c r="EG23" s="67" t="str">
        <f t="shared" si="48"/>
        <v/>
      </c>
      <c r="EH23" s="68" t="str">
        <f t="shared" si="85"/>
        <v/>
      </c>
    </row>
    <row r="24" spans="2:138" ht="18.75" customHeight="1" thickBot="1">
      <c r="B24" s="59">
        <v>20</v>
      </c>
      <c r="C24" s="87"/>
      <c r="D24" s="88"/>
      <c r="E24" s="89"/>
      <c r="F24" s="90"/>
      <c r="G24" s="91"/>
      <c r="H24" s="60" t="s">
        <v>1377</v>
      </c>
      <c r="I24" s="91"/>
      <c r="J24" s="60" t="s">
        <v>1378</v>
      </c>
      <c r="K24" s="91"/>
      <c r="L24" s="60" t="s">
        <v>8</v>
      </c>
      <c r="M24" s="89"/>
      <c r="N24" s="61" t="s">
        <v>8</v>
      </c>
      <c r="O24" s="91"/>
      <c r="P24" s="60" t="s">
        <v>9</v>
      </c>
      <c r="Q24" s="89"/>
      <c r="R24" s="61" t="s">
        <v>10</v>
      </c>
      <c r="S24" s="49" t="str">
        <f t="shared" si="0"/>
        <v/>
      </c>
      <c r="T24" s="62" t="str">
        <f t="shared" si="1"/>
        <v/>
      </c>
      <c r="U24" s="63" t="str">
        <f t="shared" si="2"/>
        <v/>
      </c>
      <c r="V24" s="64" t="str">
        <f t="shared" si="3"/>
        <v/>
      </c>
      <c r="W24" s="62" t="str">
        <f t="shared" si="4"/>
        <v/>
      </c>
      <c r="X24" s="63" t="str">
        <f t="shared" si="5"/>
        <v/>
      </c>
      <c r="Y24" s="64" t="str">
        <f t="shared" si="6"/>
        <v/>
      </c>
      <c r="Z24" s="62" t="str">
        <f t="shared" si="7"/>
        <v/>
      </c>
      <c r="AA24" s="63" t="str">
        <f t="shared" si="8"/>
        <v/>
      </c>
      <c r="AB24" s="64" t="str">
        <f t="shared" si="9"/>
        <v/>
      </c>
      <c r="AC24" s="14" t="str">
        <f t="shared" si="49"/>
        <v/>
      </c>
      <c r="AD24" s="53" t="str">
        <f t="shared" si="10"/>
        <v/>
      </c>
      <c r="AE24" s="53" t="str">
        <f t="shared" si="11"/>
        <v/>
      </c>
      <c r="AF24" s="53" t="str">
        <f t="shared" si="12"/>
        <v/>
      </c>
      <c r="AG24" s="17" t="str">
        <f t="shared" si="13"/>
        <v/>
      </c>
      <c r="AH24" s="14" t="str">
        <f t="shared" si="14"/>
        <v/>
      </c>
      <c r="AI24" s="14" t="str">
        <f t="shared" si="15"/>
        <v/>
      </c>
      <c r="AL24" s="14">
        <f t="shared" si="16"/>
        <v>20</v>
      </c>
      <c r="AM24" s="14" t="str">
        <f t="shared" si="17"/>
        <v/>
      </c>
      <c r="AN24" s="14" t="str">
        <f t="shared" si="18"/>
        <v/>
      </c>
      <c r="AO24" s="14" t="str">
        <f t="shared" si="19"/>
        <v/>
      </c>
      <c r="AP24" s="17" t="str">
        <f t="shared" si="50"/>
        <v/>
      </c>
      <c r="AQ24" s="14" t="str">
        <f t="shared" si="20"/>
        <v/>
      </c>
      <c r="AT24" s="14">
        <v>20</v>
      </c>
      <c r="AU24" s="14" t="s">
        <v>1424</v>
      </c>
      <c r="AV24" s="14">
        <f>入力3!AG24</f>
        <v>0</v>
      </c>
      <c r="AW24" s="14" t="str">
        <f>入力3!AH24</f>
        <v/>
      </c>
      <c r="AX24" s="14" t="str">
        <f>入力3!AI24</f>
        <v/>
      </c>
      <c r="AY24" s="14" t="str">
        <f>入力3!AJ24</f>
        <v/>
      </c>
      <c r="AZ24" s="14" t="str">
        <f t="shared" si="51"/>
        <v/>
      </c>
      <c r="BA24" s="14" t="str">
        <f t="shared" si="52"/>
        <v/>
      </c>
      <c r="BB24" s="14" t="str">
        <f t="shared" si="21"/>
        <v/>
      </c>
      <c r="BC24" s="14" t="str">
        <f t="shared" si="22"/>
        <v/>
      </c>
      <c r="BH24" s="108">
        <v>20</v>
      </c>
      <c r="BI24" s="14" t="s">
        <v>1424</v>
      </c>
      <c r="BJ24" s="14">
        <f>入力4!AG24</f>
        <v>0</v>
      </c>
      <c r="BK24" s="14" t="str">
        <f>入力4!AH24</f>
        <v/>
      </c>
      <c r="BL24" s="14" t="str">
        <f>入力4!AI24</f>
        <v/>
      </c>
      <c r="BM24" s="14" t="str">
        <f>入力4!AJ24</f>
        <v/>
      </c>
      <c r="BN24" s="14" t="str">
        <f t="shared" si="53"/>
        <v/>
      </c>
      <c r="BO24" s="14" t="str">
        <f t="shared" si="23"/>
        <v/>
      </c>
      <c r="BP24" s="14" t="str">
        <f t="shared" si="24"/>
        <v/>
      </c>
      <c r="BQ24" s="14" t="str">
        <f t="shared" si="25"/>
        <v/>
      </c>
      <c r="BV24" s="14">
        <v>20</v>
      </c>
      <c r="BW24" s="14" t="s">
        <v>1424</v>
      </c>
      <c r="BX24" s="14">
        <f>入力5!AG24</f>
        <v>0</v>
      </c>
      <c r="BY24" s="14" t="str">
        <f>入力5!AH24</f>
        <v/>
      </c>
      <c r="BZ24" s="14" t="str">
        <f>入力5!AI24</f>
        <v/>
      </c>
      <c r="CA24" s="14" t="str">
        <f>入力5!AJ24</f>
        <v/>
      </c>
      <c r="CB24" s="14" t="str">
        <f t="shared" si="54"/>
        <v/>
      </c>
      <c r="CC24" s="14" t="str">
        <f t="shared" si="26"/>
        <v/>
      </c>
      <c r="CD24" s="14" t="str">
        <f t="shared" si="27"/>
        <v/>
      </c>
      <c r="CE24" s="14" t="str">
        <f t="shared" si="28"/>
        <v/>
      </c>
      <c r="CK24" s="70">
        <f t="shared" si="55"/>
        <v>20</v>
      </c>
      <c r="CL24" s="71" t="str">
        <f t="shared" si="56"/>
        <v/>
      </c>
      <c r="CM24" s="72" t="str">
        <f t="shared" si="57"/>
        <v/>
      </c>
      <c r="CN24" s="72" t="str">
        <f t="shared" si="58"/>
        <v/>
      </c>
      <c r="CO24" s="72" t="str">
        <f t="shared" si="59"/>
        <v/>
      </c>
      <c r="CP24" s="72" t="str">
        <f t="shared" si="60"/>
        <v/>
      </c>
      <c r="CQ24" s="72" t="str">
        <f t="shared" si="61"/>
        <v/>
      </c>
      <c r="CR24" s="73" t="str">
        <f t="shared" si="62"/>
        <v/>
      </c>
      <c r="CS24" s="74">
        <f t="shared" si="63"/>
        <v>40</v>
      </c>
      <c r="CT24" s="72" t="str">
        <f t="shared" si="64"/>
        <v/>
      </c>
      <c r="CU24" s="72" t="str">
        <f t="shared" si="65"/>
        <v/>
      </c>
      <c r="CV24" s="72" t="str">
        <f t="shared" si="66"/>
        <v/>
      </c>
      <c r="CW24" s="72" t="str">
        <f t="shared" si="30"/>
        <v/>
      </c>
      <c r="CX24" s="72" t="str">
        <f t="shared" si="31"/>
        <v/>
      </c>
      <c r="CY24" s="72" t="str">
        <f t="shared" si="32"/>
        <v/>
      </c>
      <c r="CZ24" s="73" t="str">
        <f t="shared" si="67"/>
        <v/>
      </c>
      <c r="DB24" s="70">
        <f t="shared" si="68"/>
        <v>20</v>
      </c>
      <c r="DC24" s="71" t="str">
        <f t="shared" si="69"/>
        <v/>
      </c>
      <c r="DD24" s="72" t="str">
        <f t="shared" si="70"/>
        <v/>
      </c>
      <c r="DE24" s="72" t="str">
        <f t="shared" si="33"/>
        <v/>
      </c>
      <c r="DF24" s="72" t="str">
        <f t="shared" si="71"/>
        <v/>
      </c>
      <c r="DG24" s="72" t="str">
        <f t="shared" si="72"/>
        <v/>
      </c>
      <c r="DH24" s="72" t="str">
        <f t="shared" si="73"/>
        <v/>
      </c>
      <c r="DI24" s="73" t="str">
        <f t="shared" si="74"/>
        <v/>
      </c>
      <c r="DJ24" s="74">
        <f t="shared" si="75"/>
        <v>40</v>
      </c>
      <c r="DK24" s="72" t="str">
        <f t="shared" si="35"/>
        <v/>
      </c>
      <c r="DL24" s="72" t="str">
        <f t="shared" si="36"/>
        <v/>
      </c>
      <c r="DM24" s="72" t="str">
        <f t="shared" si="37"/>
        <v/>
      </c>
      <c r="DN24" s="72" t="str">
        <f t="shared" si="38"/>
        <v/>
      </c>
      <c r="DO24" s="72" t="str">
        <f t="shared" si="39"/>
        <v/>
      </c>
      <c r="DP24" s="72" t="str">
        <f t="shared" si="40"/>
        <v/>
      </c>
      <c r="DQ24" s="73" t="str">
        <f t="shared" si="76"/>
        <v/>
      </c>
      <c r="DS24" s="70">
        <f t="shared" si="77"/>
        <v>20</v>
      </c>
      <c r="DT24" s="71" t="str">
        <f t="shared" si="78"/>
        <v/>
      </c>
      <c r="DU24" s="72" t="str">
        <f t="shared" si="79"/>
        <v/>
      </c>
      <c r="DV24" s="72" t="str">
        <f t="shared" si="41"/>
        <v/>
      </c>
      <c r="DW24" s="72" t="str">
        <f t="shared" si="80"/>
        <v/>
      </c>
      <c r="DX24" s="72" t="str">
        <f t="shared" si="81"/>
        <v/>
      </c>
      <c r="DY24" s="72" t="str">
        <f t="shared" si="82"/>
        <v/>
      </c>
      <c r="DZ24" s="73" t="str">
        <f t="shared" si="83"/>
        <v/>
      </c>
      <c r="EA24" s="74">
        <f t="shared" si="84"/>
        <v>40</v>
      </c>
      <c r="EB24" s="72" t="str">
        <f t="shared" si="43"/>
        <v/>
      </c>
      <c r="EC24" s="72" t="str">
        <f t="shared" si="44"/>
        <v/>
      </c>
      <c r="ED24" s="72" t="str">
        <f t="shared" si="45"/>
        <v/>
      </c>
      <c r="EE24" s="72" t="str">
        <f t="shared" si="46"/>
        <v/>
      </c>
      <c r="EF24" s="72" t="str">
        <f t="shared" si="47"/>
        <v/>
      </c>
      <c r="EG24" s="72" t="str">
        <f t="shared" si="48"/>
        <v/>
      </c>
      <c r="EH24" s="73" t="str">
        <f t="shared" si="85"/>
        <v/>
      </c>
    </row>
    <row r="25" spans="2:138" ht="18.75" customHeight="1">
      <c r="B25" s="59">
        <v>21</v>
      </c>
      <c r="C25" s="87"/>
      <c r="D25" s="88"/>
      <c r="E25" s="89"/>
      <c r="F25" s="90"/>
      <c r="G25" s="91"/>
      <c r="H25" s="60" t="s">
        <v>1377</v>
      </c>
      <c r="I25" s="91"/>
      <c r="J25" s="60" t="s">
        <v>1378</v>
      </c>
      <c r="K25" s="91"/>
      <c r="L25" s="60" t="s">
        <v>8</v>
      </c>
      <c r="M25" s="89"/>
      <c r="N25" s="61" t="s">
        <v>8</v>
      </c>
      <c r="O25" s="91"/>
      <c r="P25" s="60" t="s">
        <v>9</v>
      </c>
      <c r="Q25" s="89"/>
      <c r="R25" s="61" t="s">
        <v>10</v>
      </c>
      <c r="S25" s="49" t="str">
        <f t="shared" si="0"/>
        <v/>
      </c>
      <c r="T25" s="62" t="str">
        <f t="shared" si="1"/>
        <v/>
      </c>
      <c r="U25" s="63" t="str">
        <f t="shared" si="2"/>
        <v/>
      </c>
      <c r="V25" s="64" t="str">
        <f t="shared" si="3"/>
        <v/>
      </c>
      <c r="W25" s="62" t="str">
        <f t="shared" si="4"/>
        <v/>
      </c>
      <c r="X25" s="63" t="str">
        <f t="shared" si="5"/>
        <v/>
      </c>
      <c r="Y25" s="64" t="str">
        <f t="shared" si="6"/>
        <v/>
      </c>
      <c r="Z25" s="62" t="str">
        <f t="shared" si="7"/>
        <v/>
      </c>
      <c r="AA25" s="63" t="str">
        <f t="shared" si="8"/>
        <v/>
      </c>
      <c r="AB25" s="64" t="str">
        <f t="shared" si="9"/>
        <v/>
      </c>
      <c r="AC25" s="14" t="str">
        <f t="shared" si="49"/>
        <v/>
      </c>
      <c r="AD25" s="53" t="str">
        <f t="shared" si="10"/>
        <v/>
      </c>
      <c r="AE25" s="53" t="str">
        <f t="shared" si="11"/>
        <v/>
      </c>
      <c r="AF25" s="53" t="str">
        <f t="shared" si="12"/>
        <v/>
      </c>
      <c r="AG25" s="17" t="str">
        <f t="shared" si="13"/>
        <v/>
      </c>
      <c r="AH25" s="14" t="str">
        <f t="shared" si="14"/>
        <v/>
      </c>
      <c r="AI25" s="14" t="str">
        <f t="shared" si="15"/>
        <v/>
      </c>
      <c r="AL25" s="14">
        <f t="shared" si="16"/>
        <v>21</v>
      </c>
      <c r="AM25" s="14" t="str">
        <f t="shared" si="17"/>
        <v/>
      </c>
      <c r="AN25" s="14" t="str">
        <f t="shared" si="18"/>
        <v/>
      </c>
      <c r="AO25" s="14" t="str">
        <f t="shared" si="19"/>
        <v/>
      </c>
      <c r="AP25" s="17" t="str">
        <f t="shared" si="50"/>
        <v/>
      </c>
      <c r="AQ25" s="14" t="str">
        <f t="shared" si="20"/>
        <v/>
      </c>
      <c r="AT25" s="14">
        <v>21</v>
      </c>
      <c r="AU25" s="14" t="s">
        <v>1424</v>
      </c>
      <c r="AV25" s="14">
        <f>入力3!AG25</f>
        <v>0</v>
      </c>
      <c r="AW25" s="14" t="str">
        <f>入力3!AH25</f>
        <v/>
      </c>
      <c r="AX25" s="14" t="str">
        <f>入力3!AI25</f>
        <v/>
      </c>
      <c r="AY25" s="14" t="str">
        <f>入力3!AJ25</f>
        <v/>
      </c>
      <c r="AZ25" s="14" t="str">
        <f t="shared" si="51"/>
        <v/>
      </c>
      <c r="BA25" s="14" t="str">
        <f t="shared" si="52"/>
        <v/>
      </c>
      <c r="BB25" s="14" t="str">
        <f t="shared" si="21"/>
        <v/>
      </c>
      <c r="BC25" s="14" t="str">
        <f t="shared" si="22"/>
        <v/>
      </c>
      <c r="BH25" s="108">
        <v>21</v>
      </c>
      <c r="BI25" s="14" t="s">
        <v>1424</v>
      </c>
      <c r="BJ25" s="14">
        <f>入力4!AG25</f>
        <v>0</v>
      </c>
      <c r="BK25" s="14" t="str">
        <f>入力4!AH25</f>
        <v/>
      </c>
      <c r="BL25" s="14" t="str">
        <f>入力4!AI25</f>
        <v/>
      </c>
      <c r="BM25" s="14" t="str">
        <f>入力4!AJ25</f>
        <v/>
      </c>
      <c r="BN25" s="14" t="str">
        <f t="shared" si="53"/>
        <v/>
      </c>
      <c r="BO25" s="14" t="str">
        <f t="shared" si="23"/>
        <v/>
      </c>
      <c r="BP25" s="14" t="str">
        <f t="shared" si="24"/>
        <v/>
      </c>
      <c r="BQ25" s="14" t="str">
        <f t="shared" si="25"/>
        <v/>
      </c>
      <c r="BV25" s="14">
        <v>21</v>
      </c>
      <c r="BW25" s="14" t="s">
        <v>1424</v>
      </c>
      <c r="BX25" s="14">
        <f>入力5!AG25</f>
        <v>0</v>
      </c>
      <c r="BY25" s="14" t="str">
        <f>入力5!AH25</f>
        <v/>
      </c>
      <c r="BZ25" s="14" t="str">
        <f>入力5!AI25</f>
        <v/>
      </c>
      <c r="CA25" s="14" t="str">
        <f>入力5!AJ25</f>
        <v/>
      </c>
      <c r="CB25" s="14" t="str">
        <f t="shared" si="54"/>
        <v/>
      </c>
      <c r="CC25" s="14" t="str">
        <f t="shared" si="26"/>
        <v/>
      </c>
      <c r="CD25" s="14" t="str">
        <f t="shared" si="27"/>
        <v/>
      </c>
      <c r="CE25" s="14" t="str">
        <f t="shared" si="28"/>
        <v/>
      </c>
      <c r="CK25" s="156">
        <f t="shared" si="55"/>
        <v>21</v>
      </c>
      <c r="CL25" s="156" t="str">
        <f t="shared" si="56"/>
        <v/>
      </c>
      <c r="CM25" s="156" t="str">
        <f t="shared" si="57"/>
        <v/>
      </c>
      <c r="CN25" s="156" t="str">
        <f t="shared" si="58"/>
        <v/>
      </c>
      <c r="CO25" s="156" t="str">
        <f t="shared" si="59"/>
        <v/>
      </c>
      <c r="CP25" s="156" t="str">
        <f t="shared" si="60"/>
        <v/>
      </c>
      <c r="CQ25" s="156" t="str">
        <f t="shared" si="61"/>
        <v/>
      </c>
      <c r="CR25" s="156" t="str">
        <f t="shared" si="62"/>
        <v/>
      </c>
      <c r="CS25" s="156"/>
      <c r="CT25" s="156"/>
      <c r="CU25" s="156"/>
      <c r="CV25" s="156"/>
      <c r="CW25" s="156"/>
      <c r="CX25" s="156"/>
      <c r="CY25" s="156"/>
      <c r="CZ25" s="156"/>
      <c r="DA25" s="156"/>
      <c r="DB25" s="156">
        <f t="shared" si="68"/>
        <v>21</v>
      </c>
      <c r="DC25" s="156" t="str">
        <f t="shared" si="69"/>
        <v/>
      </c>
      <c r="DD25" s="156" t="str">
        <f t="shared" si="70"/>
        <v/>
      </c>
      <c r="DE25" s="156" t="str">
        <f t="shared" si="33"/>
        <v/>
      </c>
      <c r="DF25" s="156" t="str">
        <f t="shared" si="71"/>
        <v/>
      </c>
      <c r="DG25" s="156" t="str">
        <f t="shared" si="72"/>
        <v/>
      </c>
      <c r="DH25" s="156" t="str">
        <f t="shared" si="73"/>
        <v/>
      </c>
      <c r="DI25" s="156" t="str">
        <f t="shared" si="74"/>
        <v/>
      </c>
      <c r="DJ25" s="156"/>
      <c r="DK25" s="156"/>
      <c r="DL25" s="156"/>
      <c r="DM25" s="156"/>
      <c r="DN25" s="156"/>
      <c r="DO25" s="156"/>
      <c r="DP25" s="156"/>
      <c r="DQ25" s="156"/>
      <c r="DR25" s="156"/>
      <c r="DS25" s="156">
        <f t="shared" si="77"/>
        <v>21</v>
      </c>
      <c r="DT25" s="156" t="str">
        <f t="shared" si="78"/>
        <v/>
      </c>
      <c r="DU25" s="156" t="str">
        <f t="shared" si="79"/>
        <v/>
      </c>
      <c r="DV25" s="156" t="str">
        <f t="shared" si="41"/>
        <v/>
      </c>
      <c r="DW25" s="156" t="str">
        <f t="shared" si="80"/>
        <v/>
      </c>
      <c r="DX25" s="156" t="str">
        <f t="shared" si="81"/>
        <v/>
      </c>
      <c r="DY25" s="156" t="str">
        <f t="shared" si="82"/>
        <v/>
      </c>
      <c r="DZ25" s="156" t="str">
        <f t="shared" si="83"/>
        <v/>
      </c>
      <c r="EA25" s="156"/>
      <c r="EB25" s="156"/>
      <c r="EC25" s="156"/>
      <c r="ED25" s="156"/>
      <c r="EE25" s="156"/>
      <c r="EF25" s="156"/>
      <c r="EG25" s="156"/>
      <c r="EH25" s="156"/>
    </row>
    <row r="26" spans="2:138" ht="18.75" customHeight="1">
      <c r="B26" s="59">
        <v>22</v>
      </c>
      <c r="C26" s="87"/>
      <c r="D26" s="88"/>
      <c r="E26" s="89"/>
      <c r="F26" s="90"/>
      <c r="G26" s="91"/>
      <c r="H26" s="60" t="s">
        <v>1377</v>
      </c>
      <c r="I26" s="91"/>
      <c r="J26" s="60" t="s">
        <v>1378</v>
      </c>
      <c r="K26" s="91"/>
      <c r="L26" s="60" t="s">
        <v>8</v>
      </c>
      <c r="M26" s="89"/>
      <c r="N26" s="61" t="s">
        <v>8</v>
      </c>
      <c r="O26" s="91"/>
      <c r="P26" s="60" t="s">
        <v>9</v>
      </c>
      <c r="Q26" s="89"/>
      <c r="R26" s="61" t="s">
        <v>10</v>
      </c>
      <c r="S26" s="49" t="str">
        <f t="shared" si="0"/>
        <v/>
      </c>
      <c r="T26" s="62" t="str">
        <f t="shared" si="1"/>
        <v/>
      </c>
      <c r="U26" s="63" t="str">
        <f t="shared" si="2"/>
        <v/>
      </c>
      <c r="V26" s="64" t="str">
        <f t="shared" si="3"/>
        <v/>
      </c>
      <c r="W26" s="62" t="str">
        <f t="shared" si="4"/>
        <v/>
      </c>
      <c r="X26" s="63" t="str">
        <f t="shared" si="5"/>
        <v/>
      </c>
      <c r="Y26" s="64" t="str">
        <f t="shared" si="6"/>
        <v/>
      </c>
      <c r="Z26" s="62" t="str">
        <f t="shared" si="7"/>
        <v/>
      </c>
      <c r="AA26" s="63" t="str">
        <f t="shared" si="8"/>
        <v/>
      </c>
      <c r="AB26" s="64" t="str">
        <f t="shared" si="9"/>
        <v/>
      </c>
      <c r="AC26" s="14" t="str">
        <f t="shared" si="49"/>
        <v/>
      </c>
      <c r="AD26" s="53" t="str">
        <f t="shared" si="10"/>
        <v/>
      </c>
      <c r="AE26" s="53" t="str">
        <f t="shared" si="11"/>
        <v/>
      </c>
      <c r="AF26" s="53" t="str">
        <f t="shared" si="12"/>
        <v/>
      </c>
      <c r="AG26" s="17" t="str">
        <f t="shared" si="13"/>
        <v/>
      </c>
      <c r="AH26" s="14" t="str">
        <f t="shared" si="14"/>
        <v/>
      </c>
      <c r="AI26" s="14" t="str">
        <f t="shared" si="15"/>
        <v/>
      </c>
      <c r="AL26" s="14">
        <f t="shared" si="16"/>
        <v>22</v>
      </c>
      <c r="AM26" s="14" t="str">
        <f t="shared" si="17"/>
        <v/>
      </c>
      <c r="AN26" s="14" t="str">
        <f t="shared" si="18"/>
        <v/>
      </c>
      <c r="AO26" s="14" t="str">
        <f t="shared" si="19"/>
        <v/>
      </c>
      <c r="AP26" s="17" t="str">
        <f t="shared" si="50"/>
        <v/>
      </c>
      <c r="AQ26" s="14" t="str">
        <f t="shared" si="20"/>
        <v/>
      </c>
      <c r="AT26" s="14">
        <v>22</v>
      </c>
      <c r="AU26" s="14" t="s">
        <v>1425</v>
      </c>
      <c r="AV26" s="14">
        <f>入力3!AG26</f>
        <v>0</v>
      </c>
      <c r="AW26" s="14" t="str">
        <f>入力3!AH26</f>
        <v/>
      </c>
      <c r="AX26" s="14" t="str">
        <f>入力3!AI26</f>
        <v/>
      </c>
      <c r="AY26" s="14" t="str">
        <f>入力3!AJ26</f>
        <v/>
      </c>
      <c r="AZ26" s="14" t="str">
        <f t="shared" si="51"/>
        <v/>
      </c>
      <c r="BA26" s="14" t="str">
        <f t="shared" si="52"/>
        <v/>
      </c>
      <c r="BB26" s="14" t="str">
        <f t="shared" si="21"/>
        <v/>
      </c>
      <c r="BC26" s="14" t="str">
        <f t="shared" si="22"/>
        <v/>
      </c>
      <c r="BH26" s="108">
        <v>22</v>
      </c>
      <c r="BI26" s="14" t="s">
        <v>1425</v>
      </c>
      <c r="BJ26" s="14">
        <f>入力4!AG26</f>
        <v>0</v>
      </c>
      <c r="BK26" s="14" t="str">
        <f>入力4!AH26</f>
        <v/>
      </c>
      <c r="BL26" s="14" t="str">
        <f>入力4!AI26</f>
        <v/>
      </c>
      <c r="BM26" s="14" t="str">
        <f>入力4!AJ26</f>
        <v/>
      </c>
      <c r="BN26" s="14" t="str">
        <f t="shared" si="53"/>
        <v/>
      </c>
      <c r="BO26" s="14" t="str">
        <f t="shared" si="23"/>
        <v/>
      </c>
      <c r="BP26" s="14" t="str">
        <f t="shared" si="24"/>
        <v/>
      </c>
      <c r="BQ26" s="14" t="str">
        <f t="shared" si="25"/>
        <v/>
      </c>
      <c r="BV26" s="14">
        <v>22</v>
      </c>
      <c r="BW26" s="14" t="s">
        <v>1425</v>
      </c>
      <c r="BX26" s="14">
        <f>入力5!AG26</f>
        <v>0</v>
      </c>
      <c r="BY26" s="14" t="str">
        <f>入力5!AH26</f>
        <v/>
      </c>
      <c r="BZ26" s="14" t="str">
        <f>入力5!AI26</f>
        <v/>
      </c>
      <c r="CA26" s="14" t="str">
        <f>入力5!AJ26</f>
        <v/>
      </c>
      <c r="CB26" s="14" t="str">
        <f t="shared" si="54"/>
        <v/>
      </c>
      <c r="CC26" s="14" t="str">
        <f t="shared" si="26"/>
        <v/>
      </c>
      <c r="CD26" s="14" t="str">
        <f t="shared" si="27"/>
        <v/>
      </c>
      <c r="CE26" s="14" t="str">
        <f t="shared" si="28"/>
        <v/>
      </c>
      <c r="CK26" s="156">
        <f t="shared" si="55"/>
        <v>22</v>
      </c>
      <c r="CL26" s="156" t="str">
        <f t="shared" si="56"/>
        <v/>
      </c>
      <c r="CM26" s="156" t="str">
        <f t="shared" si="57"/>
        <v/>
      </c>
      <c r="CN26" s="156" t="str">
        <f t="shared" si="58"/>
        <v/>
      </c>
      <c r="CO26" s="156" t="str">
        <f t="shared" si="59"/>
        <v/>
      </c>
      <c r="CP26" s="156" t="str">
        <f t="shared" si="60"/>
        <v/>
      </c>
      <c r="CQ26" s="156" t="str">
        <f t="shared" si="61"/>
        <v/>
      </c>
      <c r="CR26" s="156" t="str">
        <f t="shared" si="62"/>
        <v/>
      </c>
      <c r="CS26" s="156"/>
      <c r="CT26" s="156"/>
      <c r="CU26" s="156"/>
      <c r="CV26" s="156"/>
      <c r="CW26" s="156"/>
      <c r="CX26" s="156"/>
      <c r="CY26" s="156"/>
      <c r="CZ26" s="156"/>
      <c r="DA26" s="156"/>
      <c r="DB26" s="156">
        <f t="shared" si="68"/>
        <v>22</v>
      </c>
      <c r="DC26" s="156" t="str">
        <f t="shared" si="69"/>
        <v/>
      </c>
      <c r="DD26" s="156" t="str">
        <f t="shared" si="70"/>
        <v/>
      </c>
      <c r="DE26" s="156" t="str">
        <f t="shared" si="33"/>
        <v/>
      </c>
      <c r="DF26" s="156" t="str">
        <f t="shared" si="71"/>
        <v/>
      </c>
      <c r="DG26" s="156" t="str">
        <f t="shared" si="72"/>
        <v/>
      </c>
      <c r="DH26" s="156" t="str">
        <f t="shared" si="73"/>
        <v/>
      </c>
      <c r="DI26" s="156" t="str">
        <f t="shared" si="74"/>
        <v/>
      </c>
      <c r="DJ26" s="156"/>
      <c r="DK26" s="156"/>
      <c r="DL26" s="156"/>
      <c r="DM26" s="156"/>
      <c r="DN26" s="156"/>
      <c r="DO26" s="156"/>
      <c r="DP26" s="156"/>
      <c r="DQ26" s="156"/>
      <c r="DR26" s="156"/>
      <c r="DS26" s="156">
        <f t="shared" si="77"/>
        <v>22</v>
      </c>
      <c r="DT26" s="156" t="str">
        <f t="shared" si="78"/>
        <v/>
      </c>
      <c r="DU26" s="156" t="str">
        <f t="shared" si="79"/>
        <v/>
      </c>
      <c r="DV26" s="156" t="str">
        <f t="shared" si="41"/>
        <v/>
      </c>
      <c r="DW26" s="156" t="str">
        <f t="shared" si="80"/>
        <v/>
      </c>
      <c r="DX26" s="156" t="str">
        <f t="shared" si="81"/>
        <v/>
      </c>
      <c r="DY26" s="156" t="str">
        <f t="shared" si="82"/>
        <v/>
      </c>
      <c r="DZ26" s="156" t="str">
        <f t="shared" si="83"/>
        <v/>
      </c>
      <c r="EA26" s="156"/>
      <c r="EB26" s="156"/>
      <c r="EC26" s="156"/>
      <c r="ED26" s="156"/>
      <c r="EE26" s="156"/>
      <c r="EF26" s="156"/>
      <c r="EG26" s="156"/>
      <c r="EH26" s="156"/>
    </row>
    <row r="27" spans="2:138" ht="18.75" customHeight="1">
      <c r="B27" s="59">
        <v>23</v>
      </c>
      <c r="C27" s="87"/>
      <c r="D27" s="88"/>
      <c r="E27" s="89"/>
      <c r="F27" s="90"/>
      <c r="G27" s="91"/>
      <c r="H27" s="60" t="s">
        <v>1377</v>
      </c>
      <c r="I27" s="91"/>
      <c r="J27" s="60" t="s">
        <v>1378</v>
      </c>
      <c r="K27" s="91"/>
      <c r="L27" s="60" t="s">
        <v>8</v>
      </c>
      <c r="M27" s="89"/>
      <c r="N27" s="61" t="s">
        <v>8</v>
      </c>
      <c r="O27" s="91"/>
      <c r="P27" s="60" t="s">
        <v>9</v>
      </c>
      <c r="Q27" s="89"/>
      <c r="R27" s="61" t="s">
        <v>10</v>
      </c>
      <c r="S27" s="49" t="str">
        <f t="shared" si="0"/>
        <v/>
      </c>
      <c r="T27" s="62" t="str">
        <f t="shared" si="1"/>
        <v/>
      </c>
      <c r="U27" s="63" t="str">
        <f t="shared" si="2"/>
        <v/>
      </c>
      <c r="V27" s="64" t="str">
        <f t="shared" si="3"/>
        <v/>
      </c>
      <c r="W27" s="62" t="str">
        <f t="shared" si="4"/>
        <v/>
      </c>
      <c r="X27" s="63" t="str">
        <f t="shared" si="5"/>
        <v/>
      </c>
      <c r="Y27" s="64" t="str">
        <f t="shared" si="6"/>
        <v/>
      </c>
      <c r="Z27" s="62" t="str">
        <f t="shared" si="7"/>
        <v/>
      </c>
      <c r="AA27" s="63" t="str">
        <f t="shared" si="8"/>
        <v/>
      </c>
      <c r="AB27" s="64" t="str">
        <f t="shared" si="9"/>
        <v/>
      </c>
      <c r="AC27" s="14" t="str">
        <f t="shared" si="49"/>
        <v/>
      </c>
      <c r="AD27" s="53" t="str">
        <f t="shared" si="10"/>
        <v/>
      </c>
      <c r="AE27" s="53" t="str">
        <f t="shared" si="11"/>
        <v/>
      </c>
      <c r="AF27" s="53" t="str">
        <f t="shared" si="12"/>
        <v/>
      </c>
      <c r="AG27" s="17" t="str">
        <f t="shared" si="13"/>
        <v/>
      </c>
      <c r="AH27" s="14" t="str">
        <f t="shared" si="14"/>
        <v/>
      </c>
      <c r="AI27" s="14" t="str">
        <f t="shared" si="15"/>
        <v/>
      </c>
      <c r="AL27" s="14">
        <f t="shared" si="16"/>
        <v>23</v>
      </c>
      <c r="AM27" s="14" t="str">
        <f t="shared" si="17"/>
        <v/>
      </c>
      <c r="AN27" s="14" t="str">
        <f t="shared" si="18"/>
        <v/>
      </c>
      <c r="AO27" s="14" t="str">
        <f t="shared" si="19"/>
        <v/>
      </c>
      <c r="AP27" s="17" t="str">
        <f t="shared" si="50"/>
        <v/>
      </c>
      <c r="AQ27" s="14" t="str">
        <f t="shared" si="20"/>
        <v/>
      </c>
      <c r="AT27" s="14">
        <v>23</v>
      </c>
      <c r="AU27" s="14" t="s">
        <v>1425</v>
      </c>
      <c r="AV27" s="14">
        <f>入力3!AG27</f>
        <v>0</v>
      </c>
      <c r="AW27" s="14" t="str">
        <f>入力3!AH27</f>
        <v/>
      </c>
      <c r="AX27" s="14" t="str">
        <f>入力3!AI27</f>
        <v/>
      </c>
      <c r="AY27" s="14" t="str">
        <f>入力3!AJ27</f>
        <v/>
      </c>
      <c r="AZ27" s="14" t="str">
        <f t="shared" si="51"/>
        <v/>
      </c>
      <c r="BA27" s="14" t="str">
        <f t="shared" si="52"/>
        <v/>
      </c>
      <c r="BB27" s="14" t="str">
        <f t="shared" si="21"/>
        <v/>
      </c>
      <c r="BC27" s="14" t="str">
        <f t="shared" si="22"/>
        <v/>
      </c>
      <c r="BH27" s="108">
        <v>23</v>
      </c>
      <c r="BI27" s="14" t="s">
        <v>1425</v>
      </c>
      <c r="BJ27" s="14">
        <f>入力4!AG27</f>
        <v>0</v>
      </c>
      <c r="BK27" s="14" t="str">
        <f>入力4!AH27</f>
        <v/>
      </c>
      <c r="BL27" s="14" t="str">
        <f>入力4!AI27</f>
        <v/>
      </c>
      <c r="BM27" s="14" t="str">
        <f>入力4!AJ27</f>
        <v/>
      </c>
      <c r="BN27" s="14" t="str">
        <f t="shared" si="53"/>
        <v/>
      </c>
      <c r="BO27" s="14" t="str">
        <f t="shared" si="23"/>
        <v/>
      </c>
      <c r="BP27" s="14" t="str">
        <f t="shared" si="24"/>
        <v/>
      </c>
      <c r="BQ27" s="14" t="str">
        <f t="shared" si="25"/>
        <v/>
      </c>
      <c r="BV27" s="14">
        <v>23</v>
      </c>
      <c r="BW27" s="14" t="s">
        <v>1425</v>
      </c>
      <c r="BX27" s="14">
        <f>入力5!AG27</f>
        <v>0</v>
      </c>
      <c r="BY27" s="14" t="str">
        <f>入力5!AH27</f>
        <v/>
      </c>
      <c r="BZ27" s="14" t="str">
        <f>入力5!AI27</f>
        <v/>
      </c>
      <c r="CA27" s="14" t="str">
        <f>入力5!AJ27</f>
        <v/>
      </c>
      <c r="CB27" s="14" t="str">
        <f t="shared" si="54"/>
        <v/>
      </c>
      <c r="CC27" s="14" t="str">
        <f t="shared" si="26"/>
        <v/>
      </c>
      <c r="CD27" s="14" t="str">
        <f t="shared" si="27"/>
        <v/>
      </c>
      <c r="CE27" s="14" t="str">
        <f t="shared" si="28"/>
        <v/>
      </c>
      <c r="CK27" s="156">
        <f t="shared" si="55"/>
        <v>23</v>
      </c>
      <c r="CL27" s="156" t="str">
        <f t="shared" si="56"/>
        <v/>
      </c>
      <c r="CM27" s="156" t="str">
        <f t="shared" si="57"/>
        <v/>
      </c>
      <c r="CN27" s="156" t="str">
        <f t="shared" si="58"/>
        <v/>
      </c>
      <c r="CO27" s="156" t="str">
        <f t="shared" si="59"/>
        <v/>
      </c>
      <c r="CP27" s="156" t="str">
        <f t="shared" si="60"/>
        <v/>
      </c>
      <c r="CQ27" s="156" t="str">
        <f t="shared" si="61"/>
        <v/>
      </c>
      <c r="CR27" s="156" t="str">
        <f t="shared" si="62"/>
        <v/>
      </c>
      <c r="CS27" s="156"/>
      <c r="CT27" s="156"/>
      <c r="CU27" s="156"/>
      <c r="CV27" s="156"/>
      <c r="CW27" s="156"/>
      <c r="CX27" s="156"/>
      <c r="CY27" s="156"/>
      <c r="CZ27" s="156"/>
      <c r="DA27" s="156"/>
      <c r="DB27" s="156">
        <f t="shared" si="68"/>
        <v>23</v>
      </c>
      <c r="DC27" s="156" t="str">
        <f t="shared" si="69"/>
        <v/>
      </c>
      <c r="DD27" s="156" t="str">
        <f t="shared" si="70"/>
        <v/>
      </c>
      <c r="DE27" s="156" t="str">
        <f t="shared" si="33"/>
        <v/>
      </c>
      <c r="DF27" s="156" t="str">
        <f t="shared" si="71"/>
        <v/>
      </c>
      <c r="DG27" s="156" t="str">
        <f t="shared" si="72"/>
        <v/>
      </c>
      <c r="DH27" s="156" t="str">
        <f t="shared" si="73"/>
        <v/>
      </c>
      <c r="DI27" s="156" t="str">
        <f t="shared" si="74"/>
        <v/>
      </c>
      <c r="DJ27" s="156"/>
      <c r="DK27" s="156"/>
      <c r="DL27" s="156"/>
      <c r="DM27" s="156"/>
      <c r="DN27" s="156"/>
      <c r="DO27" s="156"/>
      <c r="DP27" s="156"/>
      <c r="DQ27" s="156"/>
      <c r="DR27" s="156"/>
      <c r="DS27" s="156">
        <f t="shared" si="77"/>
        <v>23</v>
      </c>
      <c r="DT27" s="156" t="str">
        <f t="shared" si="78"/>
        <v/>
      </c>
      <c r="DU27" s="156" t="str">
        <f t="shared" si="79"/>
        <v/>
      </c>
      <c r="DV27" s="156" t="str">
        <f t="shared" si="41"/>
        <v/>
      </c>
      <c r="DW27" s="156" t="str">
        <f t="shared" si="80"/>
        <v/>
      </c>
      <c r="DX27" s="156" t="str">
        <f t="shared" si="81"/>
        <v/>
      </c>
      <c r="DY27" s="156" t="str">
        <f t="shared" si="82"/>
        <v/>
      </c>
      <c r="DZ27" s="156" t="str">
        <f t="shared" si="83"/>
        <v/>
      </c>
      <c r="EA27" s="156"/>
      <c r="EB27" s="156"/>
      <c r="EC27" s="156"/>
      <c r="ED27" s="156"/>
      <c r="EE27" s="156"/>
      <c r="EF27" s="156"/>
      <c r="EG27" s="156"/>
      <c r="EH27" s="156"/>
    </row>
    <row r="28" spans="2:138" ht="18.75" customHeight="1">
      <c r="B28" s="59">
        <v>24</v>
      </c>
      <c r="C28" s="87"/>
      <c r="D28" s="88"/>
      <c r="E28" s="89"/>
      <c r="F28" s="90"/>
      <c r="G28" s="91"/>
      <c r="H28" s="60" t="s">
        <v>1377</v>
      </c>
      <c r="I28" s="91"/>
      <c r="J28" s="60" t="s">
        <v>1378</v>
      </c>
      <c r="K28" s="91"/>
      <c r="L28" s="60" t="s">
        <v>8</v>
      </c>
      <c r="M28" s="89"/>
      <c r="N28" s="61" t="s">
        <v>8</v>
      </c>
      <c r="O28" s="91"/>
      <c r="P28" s="60" t="s">
        <v>9</v>
      </c>
      <c r="Q28" s="89"/>
      <c r="R28" s="61" t="s">
        <v>10</v>
      </c>
      <c r="S28" s="49" t="str">
        <f t="shared" si="0"/>
        <v/>
      </c>
      <c r="T28" s="62" t="str">
        <f t="shared" si="1"/>
        <v/>
      </c>
      <c r="U28" s="63" t="str">
        <f t="shared" si="2"/>
        <v/>
      </c>
      <c r="V28" s="64" t="str">
        <f t="shared" si="3"/>
        <v/>
      </c>
      <c r="W28" s="62" t="str">
        <f t="shared" si="4"/>
        <v/>
      </c>
      <c r="X28" s="63" t="str">
        <f t="shared" si="5"/>
        <v/>
      </c>
      <c r="Y28" s="64" t="str">
        <f t="shared" si="6"/>
        <v/>
      </c>
      <c r="Z28" s="62" t="str">
        <f t="shared" si="7"/>
        <v/>
      </c>
      <c r="AA28" s="63" t="str">
        <f t="shared" si="8"/>
        <v/>
      </c>
      <c r="AB28" s="64" t="str">
        <f t="shared" si="9"/>
        <v/>
      </c>
      <c r="AC28" s="14" t="str">
        <f t="shared" si="49"/>
        <v/>
      </c>
      <c r="AD28" s="53" t="str">
        <f t="shared" si="10"/>
        <v/>
      </c>
      <c r="AE28" s="53" t="str">
        <f t="shared" si="11"/>
        <v/>
      </c>
      <c r="AF28" s="53" t="str">
        <f t="shared" si="12"/>
        <v/>
      </c>
      <c r="AG28" s="17" t="str">
        <f t="shared" si="13"/>
        <v/>
      </c>
      <c r="AH28" s="14" t="str">
        <f t="shared" si="14"/>
        <v/>
      </c>
      <c r="AI28" s="14" t="str">
        <f t="shared" si="15"/>
        <v/>
      </c>
      <c r="AL28" s="14">
        <f t="shared" si="16"/>
        <v>24</v>
      </c>
      <c r="AM28" s="14" t="str">
        <f t="shared" si="17"/>
        <v/>
      </c>
      <c r="AN28" s="14" t="str">
        <f t="shared" si="18"/>
        <v/>
      </c>
      <c r="AO28" s="14" t="str">
        <f t="shared" si="19"/>
        <v/>
      </c>
      <c r="AP28" s="17" t="str">
        <f t="shared" si="50"/>
        <v/>
      </c>
      <c r="AQ28" s="14" t="str">
        <f t="shared" si="20"/>
        <v/>
      </c>
      <c r="AT28" s="14">
        <v>24</v>
      </c>
      <c r="AU28" s="14" t="s">
        <v>1425</v>
      </c>
      <c r="AV28" s="14">
        <f>入力3!AG28</f>
        <v>0</v>
      </c>
      <c r="AW28" s="14" t="str">
        <f>入力3!AH28</f>
        <v/>
      </c>
      <c r="AX28" s="14" t="str">
        <f>入力3!AI28</f>
        <v/>
      </c>
      <c r="AY28" s="14" t="str">
        <f>入力3!AJ28</f>
        <v/>
      </c>
      <c r="AZ28" s="14" t="str">
        <f t="shared" si="51"/>
        <v/>
      </c>
      <c r="BA28" s="14" t="str">
        <f t="shared" si="52"/>
        <v/>
      </c>
      <c r="BB28" s="14" t="str">
        <f t="shared" si="21"/>
        <v/>
      </c>
      <c r="BC28" s="14" t="str">
        <f t="shared" si="22"/>
        <v/>
      </c>
      <c r="BH28" s="108">
        <v>24</v>
      </c>
      <c r="BI28" s="14" t="s">
        <v>1425</v>
      </c>
      <c r="BJ28" s="14">
        <f>入力4!AG28</f>
        <v>0</v>
      </c>
      <c r="BK28" s="14" t="str">
        <f>入力4!AH28</f>
        <v/>
      </c>
      <c r="BL28" s="14" t="str">
        <f>入力4!AI28</f>
        <v/>
      </c>
      <c r="BM28" s="14" t="str">
        <f>入力4!AJ28</f>
        <v/>
      </c>
      <c r="BN28" s="14" t="str">
        <f t="shared" si="53"/>
        <v/>
      </c>
      <c r="BO28" s="14" t="str">
        <f t="shared" si="23"/>
        <v/>
      </c>
      <c r="BP28" s="14" t="str">
        <f t="shared" si="24"/>
        <v/>
      </c>
      <c r="BQ28" s="14" t="str">
        <f t="shared" si="25"/>
        <v/>
      </c>
      <c r="BV28" s="14">
        <v>24</v>
      </c>
      <c r="BW28" s="14" t="s">
        <v>1425</v>
      </c>
      <c r="BX28" s="14">
        <f>入力5!AG28</f>
        <v>0</v>
      </c>
      <c r="BY28" s="14" t="str">
        <f>入力5!AH28</f>
        <v/>
      </c>
      <c r="BZ28" s="14" t="str">
        <f>入力5!AI28</f>
        <v/>
      </c>
      <c r="CA28" s="14" t="str">
        <f>入力5!AJ28</f>
        <v/>
      </c>
      <c r="CB28" s="14" t="str">
        <f t="shared" si="54"/>
        <v/>
      </c>
      <c r="CC28" s="14" t="str">
        <f t="shared" si="26"/>
        <v/>
      </c>
      <c r="CD28" s="14" t="str">
        <f t="shared" si="27"/>
        <v/>
      </c>
      <c r="CE28" s="14" t="str">
        <f t="shared" si="28"/>
        <v/>
      </c>
      <c r="CK28" s="156">
        <f t="shared" si="55"/>
        <v>24</v>
      </c>
      <c r="CL28" s="156" t="str">
        <f t="shared" si="56"/>
        <v/>
      </c>
      <c r="CM28" s="156" t="str">
        <f t="shared" si="57"/>
        <v/>
      </c>
      <c r="CN28" s="156" t="str">
        <f t="shared" si="58"/>
        <v/>
      </c>
      <c r="CO28" s="156" t="str">
        <f t="shared" si="59"/>
        <v/>
      </c>
      <c r="CP28" s="156" t="str">
        <f t="shared" si="60"/>
        <v/>
      </c>
      <c r="CQ28" s="156" t="str">
        <f t="shared" si="61"/>
        <v/>
      </c>
      <c r="CR28" s="156" t="str">
        <f t="shared" si="62"/>
        <v/>
      </c>
      <c r="CS28" s="156"/>
      <c r="CT28" s="156"/>
      <c r="CU28" s="156"/>
      <c r="CV28" s="156"/>
      <c r="CW28" s="156"/>
      <c r="CX28" s="156"/>
      <c r="CY28" s="156"/>
      <c r="CZ28" s="156"/>
      <c r="DA28" s="156"/>
      <c r="DB28" s="156">
        <f t="shared" si="68"/>
        <v>24</v>
      </c>
      <c r="DC28" s="156" t="str">
        <f t="shared" si="69"/>
        <v/>
      </c>
      <c r="DD28" s="156" t="str">
        <f t="shared" si="70"/>
        <v/>
      </c>
      <c r="DE28" s="156" t="str">
        <f t="shared" si="33"/>
        <v/>
      </c>
      <c r="DF28" s="156" t="str">
        <f t="shared" si="71"/>
        <v/>
      </c>
      <c r="DG28" s="156" t="str">
        <f t="shared" si="72"/>
        <v/>
      </c>
      <c r="DH28" s="156" t="str">
        <f t="shared" si="73"/>
        <v/>
      </c>
      <c r="DI28" s="156" t="str">
        <f t="shared" si="74"/>
        <v/>
      </c>
      <c r="DJ28" s="156"/>
      <c r="DK28" s="156"/>
      <c r="DL28" s="156"/>
      <c r="DM28" s="156"/>
      <c r="DN28" s="156"/>
      <c r="DO28" s="156"/>
      <c r="DP28" s="156"/>
      <c r="DQ28" s="156"/>
      <c r="DR28" s="156"/>
      <c r="DS28" s="156">
        <f t="shared" si="77"/>
        <v>24</v>
      </c>
      <c r="DT28" s="156" t="str">
        <f t="shared" si="78"/>
        <v/>
      </c>
      <c r="DU28" s="156" t="str">
        <f t="shared" si="79"/>
        <v/>
      </c>
      <c r="DV28" s="156" t="str">
        <f t="shared" si="41"/>
        <v/>
      </c>
      <c r="DW28" s="156" t="str">
        <f t="shared" si="80"/>
        <v/>
      </c>
      <c r="DX28" s="156" t="str">
        <f t="shared" si="81"/>
        <v/>
      </c>
      <c r="DY28" s="156" t="str">
        <f t="shared" si="82"/>
        <v/>
      </c>
      <c r="DZ28" s="156" t="str">
        <f t="shared" si="83"/>
        <v/>
      </c>
      <c r="EA28" s="156"/>
      <c r="EB28" s="156"/>
      <c r="EC28" s="156"/>
      <c r="ED28" s="156"/>
      <c r="EE28" s="156"/>
      <c r="EF28" s="156"/>
      <c r="EG28" s="156"/>
      <c r="EH28" s="156"/>
    </row>
    <row r="29" spans="2:138" ht="18.75" customHeight="1">
      <c r="B29" s="59">
        <v>25</v>
      </c>
      <c r="C29" s="87"/>
      <c r="D29" s="88"/>
      <c r="E29" s="89"/>
      <c r="F29" s="90"/>
      <c r="G29" s="91"/>
      <c r="H29" s="60" t="s">
        <v>1377</v>
      </c>
      <c r="I29" s="91"/>
      <c r="J29" s="60" t="s">
        <v>1378</v>
      </c>
      <c r="K29" s="91"/>
      <c r="L29" s="60" t="s">
        <v>8</v>
      </c>
      <c r="M29" s="89"/>
      <c r="N29" s="61" t="s">
        <v>8</v>
      </c>
      <c r="O29" s="91"/>
      <c r="P29" s="60" t="s">
        <v>9</v>
      </c>
      <c r="Q29" s="89"/>
      <c r="R29" s="61" t="s">
        <v>10</v>
      </c>
      <c r="S29" s="49" t="str">
        <f t="shared" si="0"/>
        <v/>
      </c>
      <c r="T29" s="62" t="str">
        <f t="shared" si="1"/>
        <v/>
      </c>
      <c r="U29" s="63" t="str">
        <f t="shared" si="2"/>
        <v/>
      </c>
      <c r="V29" s="64" t="str">
        <f t="shared" si="3"/>
        <v/>
      </c>
      <c r="W29" s="62" t="str">
        <f t="shared" si="4"/>
        <v/>
      </c>
      <c r="X29" s="63" t="str">
        <f t="shared" si="5"/>
        <v/>
      </c>
      <c r="Y29" s="64" t="str">
        <f t="shared" si="6"/>
        <v/>
      </c>
      <c r="Z29" s="62" t="str">
        <f t="shared" si="7"/>
        <v/>
      </c>
      <c r="AA29" s="63" t="str">
        <f t="shared" si="8"/>
        <v/>
      </c>
      <c r="AB29" s="64" t="str">
        <f t="shared" si="9"/>
        <v/>
      </c>
      <c r="AC29" s="14" t="str">
        <f t="shared" si="49"/>
        <v/>
      </c>
      <c r="AD29" s="53" t="str">
        <f t="shared" si="10"/>
        <v/>
      </c>
      <c r="AE29" s="53" t="str">
        <f t="shared" si="11"/>
        <v/>
      </c>
      <c r="AF29" s="53" t="str">
        <f t="shared" si="12"/>
        <v/>
      </c>
      <c r="AG29" s="17" t="str">
        <f t="shared" si="13"/>
        <v/>
      </c>
      <c r="AH29" s="14" t="str">
        <f t="shared" si="14"/>
        <v/>
      </c>
      <c r="AI29" s="14" t="str">
        <f t="shared" si="15"/>
        <v/>
      </c>
      <c r="AL29" s="14">
        <f t="shared" si="16"/>
        <v>25</v>
      </c>
      <c r="AM29" s="14" t="str">
        <f t="shared" si="17"/>
        <v/>
      </c>
      <c r="AN29" s="14" t="str">
        <f t="shared" si="18"/>
        <v/>
      </c>
      <c r="AO29" s="14" t="str">
        <f t="shared" si="19"/>
        <v/>
      </c>
      <c r="AP29" s="17" t="str">
        <f t="shared" si="50"/>
        <v/>
      </c>
      <c r="AQ29" s="14" t="str">
        <f t="shared" si="20"/>
        <v/>
      </c>
      <c r="AT29" s="14">
        <v>25</v>
      </c>
      <c r="AU29" s="14" t="s">
        <v>1425</v>
      </c>
      <c r="AV29" s="14">
        <f>入力3!AG29</f>
        <v>0</v>
      </c>
      <c r="AW29" s="14" t="str">
        <f>入力3!AH29</f>
        <v/>
      </c>
      <c r="AX29" s="14" t="str">
        <f>入力3!AI29</f>
        <v/>
      </c>
      <c r="AY29" s="14" t="str">
        <f>入力3!AJ29</f>
        <v/>
      </c>
      <c r="AZ29" s="14" t="str">
        <f t="shared" si="51"/>
        <v/>
      </c>
      <c r="BA29" s="14" t="str">
        <f t="shared" si="52"/>
        <v/>
      </c>
      <c r="BB29" s="14" t="str">
        <f t="shared" si="21"/>
        <v/>
      </c>
      <c r="BC29" s="14" t="str">
        <f t="shared" si="22"/>
        <v/>
      </c>
      <c r="BH29" s="108">
        <v>25</v>
      </c>
      <c r="BI29" s="14" t="s">
        <v>1425</v>
      </c>
      <c r="BJ29" s="14">
        <f>入力4!AG29</f>
        <v>0</v>
      </c>
      <c r="BK29" s="14" t="str">
        <f>入力4!AH29</f>
        <v/>
      </c>
      <c r="BL29" s="14" t="str">
        <f>入力4!AI29</f>
        <v/>
      </c>
      <c r="BM29" s="14" t="str">
        <f>入力4!AJ29</f>
        <v/>
      </c>
      <c r="BN29" s="14" t="str">
        <f t="shared" si="53"/>
        <v/>
      </c>
      <c r="BO29" s="14" t="str">
        <f t="shared" si="23"/>
        <v/>
      </c>
      <c r="BP29" s="14" t="str">
        <f t="shared" si="24"/>
        <v/>
      </c>
      <c r="BQ29" s="14" t="str">
        <f t="shared" si="25"/>
        <v/>
      </c>
      <c r="BV29" s="14">
        <v>25</v>
      </c>
      <c r="BW29" s="14" t="s">
        <v>1425</v>
      </c>
      <c r="BX29" s="14">
        <f>入力5!AG29</f>
        <v>0</v>
      </c>
      <c r="BY29" s="14" t="str">
        <f>入力5!AH29</f>
        <v/>
      </c>
      <c r="BZ29" s="14" t="str">
        <f>入力5!AI29</f>
        <v/>
      </c>
      <c r="CA29" s="14" t="str">
        <f>入力5!AJ29</f>
        <v/>
      </c>
      <c r="CB29" s="14" t="str">
        <f t="shared" si="54"/>
        <v/>
      </c>
      <c r="CC29" s="14" t="str">
        <f t="shared" si="26"/>
        <v/>
      </c>
      <c r="CD29" s="14" t="str">
        <f t="shared" si="27"/>
        <v/>
      </c>
      <c r="CE29" s="14" t="str">
        <f t="shared" si="28"/>
        <v/>
      </c>
      <c r="CK29" s="156">
        <f t="shared" si="55"/>
        <v>25</v>
      </c>
      <c r="CL29" s="156" t="str">
        <f t="shared" si="56"/>
        <v/>
      </c>
      <c r="CM29" s="156" t="str">
        <f t="shared" si="57"/>
        <v/>
      </c>
      <c r="CN29" s="156" t="str">
        <f t="shared" si="58"/>
        <v/>
      </c>
      <c r="CO29" s="156" t="str">
        <f t="shared" si="59"/>
        <v/>
      </c>
      <c r="CP29" s="156" t="str">
        <f t="shared" si="60"/>
        <v/>
      </c>
      <c r="CQ29" s="156" t="str">
        <f t="shared" si="61"/>
        <v/>
      </c>
      <c r="CR29" s="156" t="str">
        <f t="shared" si="62"/>
        <v/>
      </c>
      <c r="CS29" s="156"/>
      <c r="CT29" s="156"/>
      <c r="CU29" s="156"/>
      <c r="CV29" s="156"/>
      <c r="CW29" s="156"/>
      <c r="CX29" s="156"/>
      <c r="CY29" s="156"/>
      <c r="CZ29" s="156"/>
      <c r="DA29" s="156"/>
      <c r="DB29" s="156">
        <f t="shared" si="68"/>
        <v>25</v>
      </c>
      <c r="DC29" s="156" t="str">
        <f t="shared" si="69"/>
        <v/>
      </c>
      <c r="DD29" s="156" t="str">
        <f t="shared" si="70"/>
        <v/>
      </c>
      <c r="DE29" s="156" t="str">
        <f t="shared" si="33"/>
        <v/>
      </c>
      <c r="DF29" s="156" t="str">
        <f t="shared" si="71"/>
        <v/>
      </c>
      <c r="DG29" s="156" t="str">
        <f t="shared" si="72"/>
        <v/>
      </c>
      <c r="DH29" s="156" t="str">
        <f t="shared" si="73"/>
        <v/>
      </c>
      <c r="DI29" s="156" t="str">
        <f t="shared" si="74"/>
        <v/>
      </c>
      <c r="DJ29" s="156"/>
      <c r="DK29" s="156"/>
      <c r="DL29" s="156"/>
      <c r="DM29" s="156"/>
      <c r="DN29" s="156"/>
      <c r="DO29" s="156"/>
      <c r="DP29" s="156"/>
      <c r="DQ29" s="156"/>
      <c r="DR29" s="156"/>
      <c r="DS29" s="156">
        <f t="shared" si="77"/>
        <v>25</v>
      </c>
      <c r="DT29" s="156" t="str">
        <f t="shared" si="78"/>
        <v/>
      </c>
      <c r="DU29" s="156" t="str">
        <f t="shared" si="79"/>
        <v/>
      </c>
      <c r="DV29" s="156" t="str">
        <f t="shared" si="41"/>
        <v/>
      </c>
      <c r="DW29" s="156" t="str">
        <f t="shared" si="80"/>
        <v/>
      </c>
      <c r="DX29" s="156" t="str">
        <f t="shared" si="81"/>
        <v/>
      </c>
      <c r="DY29" s="156" t="str">
        <f t="shared" si="82"/>
        <v/>
      </c>
      <c r="DZ29" s="156" t="str">
        <f t="shared" si="83"/>
        <v/>
      </c>
      <c r="EA29" s="156"/>
      <c r="EB29" s="156"/>
      <c r="EC29" s="156"/>
      <c r="ED29" s="156"/>
      <c r="EE29" s="156"/>
      <c r="EF29" s="156"/>
      <c r="EG29" s="156"/>
      <c r="EH29" s="156"/>
    </row>
    <row r="30" spans="2:138" ht="18.75" customHeight="1">
      <c r="B30" s="59">
        <v>26</v>
      </c>
      <c r="C30" s="87"/>
      <c r="D30" s="88"/>
      <c r="E30" s="89"/>
      <c r="F30" s="90"/>
      <c r="G30" s="91"/>
      <c r="H30" s="60" t="s">
        <v>1377</v>
      </c>
      <c r="I30" s="91"/>
      <c r="J30" s="60" t="s">
        <v>1378</v>
      </c>
      <c r="K30" s="91"/>
      <c r="L30" s="60" t="s">
        <v>8</v>
      </c>
      <c r="M30" s="89"/>
      <c r="N30" s="61" t="s">
        <v>8</v>
      </c>
      <c r="O30" s="91"/>
      <c r="P30" s="60" t="s">
        <v>9</v>
      </c>
      <c r="Q30" s="89"/>
      <c r="R30" s="61" t="s">
        <v>10</v>
      </c>
      <c r="S30" s="49" t="str">
        <f t="shared" si="0"/>
        <v/>
      </c>
      <c r="T30" s="62" t="str">
        <f t="shared" si="1"/>
        <v/>
      </c>
      <c r="U30" s="63" t="str">
        <f t="shared" si="2"/>
        <v/>
      </c>
      <c r="V30" s="64" t="str">
        <f t="shared" si="3"/>
        <v/>
      </c>
      <c r="W30" s="62" t="str">
        <f t="shared" si="4"/>
        <v/>
      </c>
      <c r="X30" s="63" t="str">
        <f t="shared" si="5"/>
        <v/>
      </c>
      <c r="Y30" s="64" t="str">
        <f t="shared" si="6"/>
        <v/>
      </c>
      <c r="Z30" s="62" t="str">
        <f t="shared" si="7"/>
        <v/>
      </c>
      <c r="AA30" s="63" t="str">
        <f t="shared" si="8"/>
        <v/>
      </c>
      <c r="AB30" s="64" t="str">
        <f t="shared" si="9"/>
        <v/>
      </c>
      <c r="AC30" s="14" t="str">
        <f t="shared" si="49"/>
        <v/>
      </c>
      <c r="AD30" s="53" t="str">
        <f t="shared" si="10"/>
        <v/>
      </c>
      <c r="AE30" s="53" t="str">
        <f t="shared" si="11"/>
        <v/>
      </c>
      <c r="AF30" s="53" t="str">
        <f t="shared" si="12"/>
        <v/>
      </c>
      <c r="AG30" s="17" t="str">
        <f t="shared" si="13"/>
        <v/>
      </c>
      <c r="AH30" s="14" t="str">
        <f t="shared" si="14"/>
        <v/>
      </c>
      <c r="AI30" s="14" t="str">
        <f t="shared" si="15"/>
        <v/>
      </c>
      <c r="AL30" s="14">
        <f t="shared" si="16"/>
        <v>26</v>
      </c>
      <c r="AM30" s="14" t="str">
        <f t="shared" si="17"/>
        <v/>
      </c>
      <c r="AN30" s="14" t="str">
        <f t="shared" si="18"/>
        <v/>
      </c>
      <c r="AO30" s="14" t="str">
        <f t="shared" si="19"/>
        <v/>
      </c>
      <c r="AP30" s="17" t="str">
        <f t="shared" si="50"/>
        <v/>
      </c>
      <c r="AQ30" s="14" t="str">
        <f t="shared" si="20"/>
        <v/>
      </c>
      <c r="AT30" s="14">
        <v>26</v>
      </c>
      <c r="AU30" s="14" t="s">
        <v>1425</v>
      </c>
      <c r="AV30" s="14">
        <f>入力3!AG30</f>
        <v>0</v>
      </c>
      <c r="AW30" s="14" t="str">
        <f>入力3!AH30</f>
        <v/>
      </c>
      <c r="AX30" s="14" t="str">
        <f>入力3!AI30</f>
        <v/>
      </c>
      <c r="AY30" s="14" t="str">
        <f>入力3!AJ30</f>
        <v/>
      </c>
      <c r="AZ30" s="14" t="str">
        <f t="shared" si="51"/>
        <v/>
      </c>
      <c r="BA30" s="14" t="str">
        <f t="shared" si="52"/>
        <v/>
      </c>
      <c r="BB30" s="14" t="str">
        <f t="shared" si="21"/>
        <v/>
      </c>
      <c r="BC30" s="14" t="str">
        <f t="shared" si="22"/>
        <v/>
      </c>
      <c r="BH30" s="108">
        <v>26</v>
      </c>
      <c r="BI30" s="14" t="s">
        <v>1425</v>
      </c>
      <c r="BJ30" s="14">
        <f>入力4!AG30</f>
        <v>0</v>
      </c>
      <c r="BK30" s="14" t="str">
        <f>入力4!AH30</f>
        <v/>
      </c>
      <c r="BL30" s="14" t="str">
        <f>入力4!AI30</f>
        <v/>
      </c>
      <c r="BM30" s="14" t="str">
        <f>入力4!AJ30</f>
        <v/>
      </c>
      <c r="BN30" s="14" t="str">
        <f t="shared" si="53"/>
        <v/>
      </c>
      <c r="BO30" s="14" t="str">
        <f t="shared" si="23"/>
        <v/>
      </c>
      <c r="BP30" s="14" t="str">
        <f t="shared" si="24"/>
        <v/>
      </c>
      <c r="BQ30" s="14" t="str">
        <f t="shared" si="25"/>
        <v/>
      </c>
      <c r="BV30" s="14">
        <v>26</v>
      </c>
      <c r="BW30" s="14" t="s">
        <v>1425</v>
      </c>
      <c r="BX30" s="14">
        <f>入力5!AG30</f>
        <v>0</v>
      </c>
      <c r="BY30" s="14" t="str">
        <f>入力5!AH30</f>
        <v/>
      </c>
      <c r="BZ30" s="14" t="str">
        <f>入力5!AI30</f>
        <v/>
      </c>
      <c r="CA30" s="14" t="str">
        <f>入力5!AJ30</f>
        <v/>
      </c>
      <c r="CB30" s="14" t="str">
        <f t="shared" si="54"/>
        <v/>
      </c>
      <c r="CC30" s="14" t="str">
        <f t="shared" si="26"/>
        <v/>
      </c>
      <c r="CD30" s="14" t="str">
        <f t="shared" si="27"/>
        <v/>
      </c>
      <c r="CE30" s="14" t="str">
        <f t="shared" si="28"/>
        <v/>
      </c>
      <c r="CK30" s="156">
        <f t="shared" si="55"/>
        <v>26</v>
      </c>
      <c r="CL30" s="156" t="str">
        <f t="shared" si="56"/>
        <v/>
      </c>
      <c r="CM30" s="156" t="str">
        <f t="shared" si="57"/>
        <v/>
      </c>
      <c r="CN30" s="156" t="str">
        <f t="shared" si="58"/>
        <v/>
      </c>
      <c r="CO30" s="156" t="str">
        <f t="shared" si="59"/>
        <v/>
      </c>
      <c r="CP30" s="156" t="str">
        <f t="shared" si="60"/>
        <v/>
      </c>
      <c r="CQ30" s="156" t="str">
        <f t="shared" si="61"/>
        <v/>
      </c>
      <c r="CR30" s="156" t="str">
        <f t="shared" si="62"/>
        <v/>
      </c>
      <c r="CS30" s="156"/>
      <c r="CT30" s="156"/>
      <c r="CU30" s="156"/>
      <c r="CV30" s="156"/>
      <c r="CW30" s="156"/>
      <c r="CX30" s="156"/>
      <c r="CY30" s="156"/>
      <c r="CZ30" s="156"/>
      <c r="DA30" s="156"/>
      <c r="DB30" s="156">
        <f t="shared" si="68"/>
        <v>26</v>
      </c>
      <c r="DC30" s="156" t="str">
        <f t="shared" si="69"/>
        <v/>
      </c>
      <c r="DD30" s="156" t="str">
        <f t="shared" si="70"/>
        <v/>
      </c>
      <c r="DE30" s="156" t="str">
        <f t="shared" si="33"/>
        <v/>
      </c>
      <c r="DF30" s="156" t="str">
        <f t="shared" si="71"/>
        <v/>
      </c>
      <c r="DG30" s="156" t="str">
        <f t="shared" si="72"/>
        <v/>
      </c>
      <c r="DH30" s="156" t="str">
        <f t="shared" si="73"/>
        <v/>
      </c>
      <c r="DI30" s="156" t="str">
        <f t="shared" si="74"/>
        <v/>
      </c>
      <c r="DJ30" s="156"/>
      <c r="DK30" s="156"/>
      <c r="DL30" s="156"/>
      <c r="DM30" s="156"/>
      <c r="DN30" s="156"/>
      <c r="DO30" s="156"/>
      <c r="DP30" s="156"/>
      <c r="DQ30" s="156"/>
      <c r="DR30" s="156"/>
      <c r="DS30" s="156">
        <f t="shared" si="77"/>
        <v>26</v>
      </c>
      <c r="DT30" s="156" t="str">
        <f t="shared" si="78"/>
        <v/>
      </c>
      <c r="DU30" s="156" t="str">
        <f t="shared" si="79"/>
        <v/>
      </c>
      <c r="DV30" s="156" t="str">
        <f t="shared" si="41"/>
        <v/>
      </c>
      <c r="DW30" s="156" t="str">
        <f t="shared" si="80"/>
        <v/>
      </c>
      <c r="DX30" s="156" t="str">
        <f t="shared" si="81"/>
        <v/>
      </c>
      <c r="DY30" s="156" t="str">
        <f t="shared" si="82"/>
        <v/>
      </c>
      <c r="DZ30" s="156" t="str">
        <f t="shared" si="83"/>
        <v/>
      </c>
      <c r="EA30" s="156"/>
      <c r="EB30" s="156"/>
      <c r="EC30" s="156"/>
      <c r="ED30" s="156"/>
      <c r="EE30" s="156"/>
      <c r="EF30" s="156"/>
      <c r="EG30" s="156"/>
      <c r="EH30" s="156"/>
    </row>
    <row r="31" spans="2:138" ht="18.75" customHeight="1">
      <c r="B31" s="59">
        <v>27</v>
      </c>
      <c r="C31" s="87"/>
      <c r="D31" s="88"/>
      <c r="E31" s="89"/>
      <c r="F31" s="90"/>
      <c r="G31" s="91"/>
      <c r="H31" s="60" t="s">
        <v>1377</v>
      </c>
      <c r="I31" s="91"/>
      <c r="J31" s="60" t="s">
        <v>1378</v>
      </c>
      <c r="K31" s="91"/>
      <c r="L31" s="60" t="s">
        <v>8</v>
      </c>
      <c r="M31" s="89"/>
      <c r="N31" s="61" t="s">
        <v>8</v>
      </c>
      <c r="O31" s="91"/>
      <c r="P31" s="60" t="s">
        <v>9</v>
      </c>
      <c r="Q31" s="89"/>
      <c r="R31" s="61" t="s">
        <v>10</v>
      </c>
      <c r="S31" s="49" t="str">
        <f t="shared" si="0"/>
        <v/>
      </c>
      <c r="T31" s="62" t="str">
        <f t="shared" si="1"/>
        <v/>
      </c>
      <c r="U31" s="63" t="str">
        <f t="shared" si="2"/>
        <v/>
      </c>
      <c r="V31" s="64" t="str">
        <f t="shared" si="3"/>
        <v/>
      </c>
      <c r="W31" s="62" t="str">
        <f t="shared" si="4"/>
        <v/>
      </c>
      <c r="X31" s="63" t="str">
        <f t="shared" si="5"/>
        <v/>
      </c>
      <c r="Y31" s="64" t="str">
        <f t="shared" si="6"/>
        <v/>
      </c>
      <c r="Z31" s="62" t="str">
        <f t="shared" si="7"/>
        <v/>
      </c>
      <c r="AA31" s="63" t="str">
        <f t="shared" si="8"/>
        <v/>
      </c>
      <c r="AB31" s="64" t="str">
        <f t="shared" si="9"/>
        <v/>
      </c>
      <c r="AC31" s="14" t="str">
        <f t="shared" si="49"/>
        <v/>
      </c>
      <c r="AD31" s="53" t="str">
        <f t="shared" si="10"/>
        <v/>
      </c>
      <c r="AE31" s="53" t="str">
        <f t="shared" si="11"/>
        <v/>
      </c>
      <c r="AF31" s="53" t="str">
        <f t="shared" si="12"/>
        <v/>
      </c>
      <c r="AG31" s="17" t="str">
        <f t="shared" si="13"/>
        <v/>
      </c>
      <c r="AH31" s="14" t="str">
        <f t="shared" si="14"/>
        <v/>
      </c>
      <c r="AI31" s="14" t="str">
        <f t="shared" si="15"/>
        <v/>
      </c>
      <c r="AL31" s="14">
        <f t="shared" si="16"/>
        <v>27</v>
      </c>
      <c r="AM31" s="14" t="str">
        <f t="shared" si="17"/>
        <v/>
      </c>
      <c r="AN31" s="14" t="str">
        <f t="shared" si="18"/>
        <v/>
      </c>
      <c r="AO31" s="14" t="str">
        <f t="shared" si="19"/>
        <v/>
      </c>
      <c r="AP31" s="17" t="str">
        <f t="shared" si="50"/>
        <v/>
      </c>
      <c r="AQ31" s="14" t="str">
        <f t="shared" si="20"/>
        <v/>
      </c>
      <c r="AT31" s="14">
        <v>27</v>
      </c>
      <c r="AU31" s="14" t="s">
        <v>1425</v>
      </c>
      <c r="AV31" s="14">
        <f>入力3!AG31</f>
        <v>0</v>
      </c>
      <c r="AW31" s="14" t="str">
        <f>入力3!AH31</f>
        <v/>
      </c>
      <c r="AX31" s="14" t="str">
        <f>入力3!AI31</f>
        <v/>
      </c>
      <c r="AY31" s="14" t="str">
        <f>入力3!AJ31</f>
        <v/>
      </c>
      <c r="AZ31" s="14" t="str">
        <f t="shared" si="51"/>
        <v/>
      </c>
      <c r="BA31" s="14" t="str">
        <f t="shared" si="52"/>
        <v/>
      </c>
      <c r="BB31" s="14" t="str">
        <f t="shared" si="21"/>
        <v/>
      </c>
      <c r="BC31" s="14" t="str">
        <f t="shared" si="22"/>
        <v/>
      </c>
      <c r="BH31" s="108">
        <v>27</v>
      </c>
      <c r="BI31" s="14" t="s">
        <v>1425</v>
      </c>
      <c r="BJ31" s="14">
        <f>入力4!AG31</f>
        <v>0</v>
      </c>
      <c r="BK31" s="14" t="str">
        <f>入力4!AH31</f>
        <v/>
      </c>
      <c r="BL31" s="14" t="str">
        <f>入力4!AI31</f>
        <v/>
      </c>
      <c r="BM31" s="14" t="str">
        <f>入力4!AJ31</f>
        <v/>
      </c>
      <c r="BN31" s="14" t="str">
        <f t="shared" si="53"/>
        <v/>
      </c>
      <c r="BO31" s="14" t="str">
        <f t="shared" si="23"/>
        <v/>
      </c>
      <c r="BP31" s="14" t="str">
        <f t="shared" si="24"/>
        <v/>
      </c>
      <c r="BQ31" s="14" t="str">
        <f t="shared" si="25"/>
        <v/>
      </c>
      <c r="BV31" s="14">
        <v>27</v>
      </c>
      <c r="BW31" s="14" t="s">
        <v>1425</v>
      </c>
      <c r="BX31" s="14">
        <f>入力5!AG31</f>
        <v>0</v>
      </c>
      <c r="BY31" s="14" t="str">
        <f>入力5!AH31</f>
        <v/>
      </c>
      <c r="BZ31" s="14" t="str">
        <f>入力5!AI31</f>
        <v/>
      </c>
      <c r="CA31" s="14" t="str">
        <f>入力5!AJ31</f>
        <v/>
      </c>
      <c r="CB31" s="14" t="str">
        <f t="shared" si="54"/>
        <v/>
      </c>
      <c r="CC31" s="14" t="str">
        <f t="shared" si="26"/>
        <v/>
      </c>
      <c r="CD31" s="14" t="str">
        <f t="shared" si="27"/>
        <v/>
      </c>
      <c r="CE31" s="14" t="str">
        <f t="shared" si="28"/>
        <v/>
      </c>
      <c r="CK31" s="156">
        <f t="shared" si="55"/>
        <v>27</v>
      </c>
      <c r="CL31" s="156" t="str">
        <f t="shared" si="56"/>
        <v/>
      </c>
      <c r="CM31" s="156" t="str">
        <f t="shared" si="57"/>
        <v/>
      </c>
      <c r="CN31" s="156" t="str">
        <f t="shared" si="58"/>
        <v/>
      </c>
      <c r="CO31" s="156" t="str">
        <f t="shared" si="59"/>
        <v/>
      </c>
      <c r="CP31" s="156" t="str">
        <f t="shared" si="60"/>
        <v/>
      </c>
      <c r="CQ31" s="156" t="str">
        <f t="shared" si="61"/>
        <v/>
      </c>
      <c r="CR31" s="156" t="str">
        <f t="shared" si="62"/>
        <v/>
      </c>
      <c r="CS31" s="156"/>
      <c r="CT31" s="156"/>
      <c r="CU31" s="156"/>
      <c r="CV31" s="156"/>
      <c r="CW31" s="156"/>
      <c r="CX31" s="156"/>
      <c r="CY31" s="156"/>
      <c r="CZ31" s="156"/>
      <c r="DA31" s="156"/>
      <c r="DB31" s="156">
        <f t="shared" si="68"/>
        <v>27</v>
      </c>
      <c r="DC31" s="156" t="str">
        <f t="shared" si="69"/>
        <v/>
      </c>
      <c r="DD31" s="156" t="str">
        <f t="shared" si="70"/>
        <v/>
      </c>
      <c r="DE31" s="156" t="str">
        <f t="shared" si="33"/>
        <v/>
      </c>
      <c r="DF31" s="156" t="str">
        <f t="shared" si="71"/>
        <v/>
      </c>
      <c r="DG31" s="156" t="str">
        <f t="shared" si="72"/>
        <v/>
      </c>
      <c r="DH31" s="156" t="str">
        <f t="shared" si="73"/>
        <v/>
      </c>
      <c r="DI31" s="156" t="str">
        <f t="shared" si="74"/>
        <v/>
      </c>
      <c r="DJ31" s="156"/>
      <c r="DK31" s="156"/>
      <c r="DL31" s="156"/>
      <c r="DM31" s="156"/>
      <c r="DN31" s="156"/>
      <c r="DO31" s="156"/>
      <c r="DP31" s="156"/>
      <c r="DQ31" s="156"/>
      <c r="DR31" s="156"/>
      <c r="DS31" s="156">
        <f t="shared" si="77"/>
        <v>27</v>
      </c>
      <c r="DT31" s="156" t="str">
        <f t="shared" si="78"/>
        <v/>
      </c>
      <c r="DU31" s="156" t="str">
        <f t="shared" si="79"/>
        <v/>
      </c>
      <c r="DV31" s="156" t="str">
        <f t="shared" si="41"/>
        <v/>
      </c>
      <c r="DW31" s="156" t="str">
        <f t="shared" si="80"/>
        <v/>
      </c>
      <c r="DX31" s="156" t="str">
        <f t="shared" si="81"/>
        <v/>
      </c>
      <c r="DY31" s="156" t="str">
        <f t="shared" si="82"/>
        <v/>
      </c>
      <c r="DZ31" s="156" t="str">
        <f t="shared" si="83"/>
        <v/>
      </c>
      <c r="EA31" s="156"/>
      <c r="EB31" s="156"/>
      <c r="EC31" s="156"/>
      <c r="ED31" s="156"/>
      <c r="EE31" s="156"/>
      <c r="EF31" s="156"/>
      <c r="EG31" s="156"/>
      <c r="EH31" s="156"/>
    </row>
    <row r="32" spans="2:138" ht="18.75" customHeight="1">
      <c r="B32" s="59">
        <v>28</v>
      </c>
      <c r="C32" s="87"/>
      <c r="D32" s="88"/>
      <c r="E32" s="89"/>
      <c r="F32" s="90"/>
      <c r="G32" s="91"/>
      <c r="H32" s="60" t="s">
        <v>1377</v>
      </c>
      <c r="I32" s="91"/>
      <c r="J32" s="60" t="s">
        <v>1378</v>
      </c>
      <c r="K32" s="91"/>
      <c r="L32" s="60" t="s">
        <v>8</v>
      </c>
      <c r="M32" s="89"/>
      <c r="N32" s="61" t="s">
        <v>8</v>
      </c>
      <c r="O32" s="91"/>
      <c r="P32" s="60" t="s">
        <v>9</v>
      </c>
      <c r="Q32" s="89"/>
      <c r="R32" s="61" t="s">
        <v>10</v>
      </c>
      <c r="S32" s="49" t="str">
        <f t="shared" si="0"/>
        <v/>
      </c>
      <c r="T32" s="62" t="str">
        <f t="shared" si="1"/>
        <v/>
      </c>
      <c r="U32" s="63" t="str">
        <f t="shared" si="2"/>
        <v/>
      </c>
      <c r="V32" s="64" t="str">
        <f t="shared" si="3"/>
        <v/>
      </c>
      <c r="W32" s="62" t="str">
        <f t="shared" si="4"/>
        <v/>
      </c>
      <c r="X32" s="63" t="str">
        <f t="shared" si="5"/>
        <v/>
      </c>
      <c r="Y32" s="64" t="str">
        <f t="shared" si="6"/>
        <v/>
      </c>
      <c r="Z32" s="62" t="str">
        <f t="shared" si="7"/>
        <v/>
      </c>
      <c r="AA32" s="63" t="str">
        <f t="shared" si="8"/>
        <v/>
      </c>
      <c r="AB32" s="64" t="str">
        <f t="shared" si="9"/>
        <v/>
      </c>
      <c r="AC32" s="14" t="str">
        <f t="shared" si="49"/>
        <v/>
      </c>
      <c r="AD32" s="53" t="str">
        <f t="shared" si="10"/>
        <v/>
      </c>
      <c r="AE32" s="53" t="str">
        <f t="shared" si="11"/>
        <v/>
      </c>
      <c r="AF32" s="53" t="str">
        <f t="shared" si="12"/>
        <v/>
      </c>
      <c r="AG32" s="17" t="str">
        <f t="shared" si="13"/>
        <v/>
      </c>
      <c r="AH32" s="14" t="str">
        <f t="shared" si="14"/>
        <v/>
      </c>
      <c r="AI32" s="14" t="str">
        <f t="shared" si="15"/>
        <v/>
      </c>
      <c r="AL32" s="14">
        <f t="shared" si="16"/>
        <v>28</v>
      </c>
      <c r="AM32" s="14" t="str">
        <f t="shared" si="17"/>
        <v/>
      </c>
      <c r="AN32" s="14" t="str">
        <f t="shared" si="18"/>
        <v/>
      </c>
      <c r="AO32" s="14" t="str">
        <f t="shared" si="19"/>
        <v/>
      </c>
      <c r="AP32" s="17" t="str">
        <f t="shared" si="50"/>
        <v/>
      </c>
      <c r="AQ32" s="14" t="str">
        <f t="shared" si="20"/>
        <v/>
      </c>
      <c r="AT32" s="14">
        <v>28</v>
      </c>
      <c r="AU32" s="14" t="s">
        <v>1425</v>
      </c>
      <c r="AV32" s="14">
        <f>入力3!AG32</f>
        <v>0</v>
      </c>
      <c r="AW32" s="14" t="str">
        <f>入力3!AH32</f>
        <v/>
      </c>
      <c r="AX32" s="14" t="str">
        <f>入力3!AI32</f>
        <v/>
      </c>
      <c r="AY32" s="14" t="str">
        <f>入力3!AJ32</f>
        <v/>
      </c>
      <c r="AZ32" s="14" t="str">
        <f t="shared" si="51"/>
        <v/>
      </c>
      <c r="BA32" s="14" t="str">
        <f t="shared" si="52"/>
        <v/>
      </c>
      <c r="BB32" s="14" t="str">
        <f t="shared" si="21"/>
        <v/>
      </c>
      <c r="BC32" s="14" t="str">
        <f t="shared" si="22"/>
        <v/>
      </c>
      <c r="BH32" s="108">
        <v>28</v>
      </c>
      <c r="BI32" s="14" t="s">
        <v>1425</v>
      </c>
      <c r="BJ32" s="14">
        <f>入力4!AG32</f>
        <v>0</v>
      </c>
      <c r="BK32" s="14" t="str">
        <f>入力4!AH32</f>
        <v/>
      </c>
      <c r="BL32" s="14" t="str">
        <f>入力4!AI32</f>
        <v/>
      </c>
      <c r="BM32" s="14" t="str">
        <f>入力4!AJ32</f>
        <v/>
      </c>
      <c r="BN32" s="14" t="str">
        <f t="shared" si="53"/>
        <v/>
      </c>
      <c r="BO32" s="14" t="str">
        <f t="shared" si="23"/>
        <v/>
      </c>
      <c r="BP32" s="14" t="str">
        <f t="shared" si="24"/>
        <v/>
      </c>
      <c r="BQ32" s="14" t="str">
        <f t="shared" si="25"/>
        <v/>
      </c>
      <c r="BV32" s="14">
        <v>28</v>
      </c>
      <c r="BW32" s="14" t="s">
        <v>1425</v>
      </c>
      <c r="BX32" s="14">
        <f>入力5!AG32</f>
        <v>0</v>
      </c>
      <c r="BY32" s="14" t="str">
        <f>入力5!AH32</f>
        <v/>
      </c>
      <c r="BZ32" s="14" t="str">
        <f>入力5!AI32</f>
        <v/>
      </c>
      <c r="CA32" s="14" t="str">
        <f>入力5!AJ32</f>
        <v/>
      </c>
      <c r="CB32" s="14" t="str">
        <f t="shared" si="54"/>
        <v/>
      </c>
      <c r="CC32" s="14" t="str">
        <f t="shared" si="26"/>
        <v/>
      </c>
      <c r="CD32" s="14" t="str">
        <f t="shared" si="27"/>
        <v/>
      </c>
      <c r="CE32" s="14" t="str">
        <f t="shared" si="28"/>
        <v/>
      </c>
      <c r="CK32" s="156">
        <f t="shared" si="55"/>
        <v>28</v>
      </c>
      <c r="CL32" s="156" t="str">
        <f t="shared" si="56"/>
        <v/>
      </c>
      <c r="CM32" s="156" t="str">
        <f t="shared" si="57"/>
        <v/>
      </c>
      <c r="CN32" s="156" t="str">
        <f t="shared" si="58"/>
        <v/>
      </c>
      <c r="CO32" s="156" t="str">
        <f t="shared" si="59"/>
        <v/>
      </c>
      <c r="CP32" s="156" t="str">
        <f t="shared" si="60"/>
        <v/>
      </c>
      <c r="CQ32" s="156" t="str">
        <f t="shared" si="61"/>
        <v/>
      </c>
      <c r="CR32" s="156" t="str">
        <f t="shared" si="62"/>
        <v/>
      </c>
      <c r="CS32" s="156"/>
      <c r="CT32" s="156"/>
      <c r="CU32" s="156"/>
      <c r="CV32" s="156"/>
      <c r="CW32" s="156"/>
      <c r="CX32" s="156"/>
      <c r="CY32" s="156"/>
      <c r="CZ32" s="156"/>
      <c r="DA32" s="156"/>
      <c r="DB32" s="156">
        <f t="shared" si="68"/>
        <v>28</v>
      </c>
      <c r="DC32" s="156" t="str">
        <f t="shared" si="69"/>
        <v/>
      </c>
      <c r="DD32" s="156" t="str">
        <f t="shared" si="70"/>
        <v/>
      </c>
      <c r="DE32" s="156" t="str">
        <f t="shared" si="33"/>
        <v/>
      </c>
      <c r="DF32" s="156" t="str">
        <f t="shared" si="71"/>
        <v/>
      </c>
      <c r="DG32" s="156" t="str">
        <f t="shared" si="72"/>
        <v/>
      </c>
      <c r="DH32" s="156" t="str">
        <f t="shared" si="73"/>
        <v/>
      </c>
      <c r="DI32" s="156" t="str">
        <f t="shared" si="74"/>
        <v/>
      </c>
      <c r="DJ32" s="156"/>
      <c r="DK32" s="156"/>
      <c r="DL32" s="156"/>
      <c r="DM32" s="156"/>
      <c r="DN32" s="156"/>
      <c r="DO32" s="156"/>
      <c r="DP32" s="156"/>
      <c r="DQ32" s="156"/>
      <c r="DR32" s="156"/>
      <c r="DS32" s="156">
        <f t="shared" si="77"/>
        <v>28</v>
      </c>
      <c r="DT32" s="156" t="str">
        <f t="shared" si="78"/>
        <v/>
      </c>
      <c r="DU32" s="156" t="str">
        <f t="shared" si="79"/>
        <v/>
      </c>
      <c r="DV32" s="156" t="str">
        <f t="shared" si="41"/>
        <v/>
      </c>
      <c r="DW32" s="156" t="str">
        <f t="shared" si="80"/>
        <v/>
      </c>
      <c r="DX32" s="156" t="str">
        <f t="shared" si="81"/>
        <v/>
      </c>
      <c r="DY32" s="156" t="str">
        <f t="shared" si="82"/>
        <v/>
      </c>
      <c r="DZ32" s="156" t="str">
        <f t="shared" si="83"/>
        <v/>
      </c>
      <c r="EA32" s="156"/>
      <c r="EB32" s="156"/>
      <c r="EC32" s="156"/>
      <c r="ED32" s="156"/>
      <c r="EE32" s="156"/>
      <c r="EF32" s="156"/>
      <c r="EG32" s="156"/>
      <c r="EH32" s="156"/>
    </row>
    <row r="33" spans="2:138" ht="18.75" customHeight="1">
      <c r="B33" s="59">
        <v>29</v>
      </c>
      <c r="C33" s="87"/>
      <c r="D33" s="88"/>
      <c r="E33" s="89"/>
      <c r="F33" s="90"/>
      <c r="G33" s="91"/>
      <c r="H33" s="60" t="s">
        <v>1377</v>
      </c>
      <c r="I33" s="91"/>
      <c r="J33" s="60" t="s">
        <v>1378</v>
      </c>
      <c r="K33" s="91"/>
      <c r="L33" s="60" t="s">
        <v>8</v>
      </c>
      <c r="M33" s="89"/>
      <c r="N33" s="61" t="s">
        <v>8</v>
      </c>
      <c r="O33" s="91"/>
      <c r="P33" s="60" t="s">
        <v>9</v>
      </c>
      <c r="Q33" s="89"/>
      <c r="R33" s="61" t="s">
        <v>10</v>
      </c>
      <c r="S33" s="49" t="str">
        <f t="shared" si="0"/>
        <v/>
      </c>
      <c r="T33" s="62" t="str">
        <f t="shared" si="1"/>
        <v/>
      </c>
      <c r="U33" s="63" t="str">
        <f t="shared" si="2"/>
        <v/>
      </c>
      <c r="V33" s="64" t="str">
        <f t="shared" si="3"/>
        <v/>
      </c>
      <c r="W33" s="62" t="str">
        <f t="shared" si="4"/>
        <v/>
      </c>
      <c r="X33" s="63" t="str">
        <f t="shared" si="5"/>
        <v/>
      </c>
      <c r="Y33" s="64" t="str">
        <f t="shared" si="6"/>
        <v/>
      </c>
      <c r="Z33" s="62" t="str">
        <f t="shared" si="7"/>
        <v/>
      </c>
      <c r="AA33" s="63" t="str">
        <f t="shared" si="8"/>
        <v/>
      </c>
      <c r="AB33" s="64" t="str">
        <f t="shared" si="9"/>
        <v/>
      </c>
      <c r="AC33" s="14" t="str">
        <f t="shared" si="49"/>
        <v/>
      </c>
      <c r="AD33" s="53" t="str">
        <f t="shared" si="10"/>
        <v/>
      </c>
      <c r="AE33" s="53" t="str">
        <f t="shared" si="11"/>
        <v/>
      </c>
      <c r="AF33" s="53" t="str">
        <f t="shared" si="12"/>
        <v/>
      </c>
      <c r="AG33" s="17" t="str">
        <f t="shared" si="13"/>
        <v/>
      </c>
      <c r="AH33" s="14" t="str">
        <f t="shared" si="14"/>
        <v/>
      </c>
      <c r="AI33" s="14" t="str">
        <f t="shared" si="15"/>
        <v/>
      </c>
      <c r="AL33" s="14">
        <f t="shared" si="16"/>
        <v>29</v>
      </c>
      <c r="AM33" s="14" t="str">
        <f t="shared" si="17"/>
        <v/>
      </c>
      <c r="AN33" s="14" t="str">
        <f t="shared" si="18"/>
        <v/>
      </c>
      <c r="AO33" s="14" t="str">
        <f t="shared" si="19"/>
        <v/>
      </c>
      <c r="AP33" s="17" t="str">
        <f t="shared" si="50"/>
        <v/>
      </c>
      <c r="AQ33" s="14" t="str">
        <f t="shared" si="20"/>
        <v/>
      </c>
      <c r="AT33" s="14">
        <v>29</v>
      </c>
      <c r="AU33" s="14" t="s">
        <v>1426</v>
      </c>
      <c r="AV33" s="14">
        <f>入力3!AG33</f>
        <v>0</v>
      </c>
      <c r="AW33" s="14" t="str">
        <f>入力3!AH33</f>
        <v/>
      </c>
      <c r="AX33" s="14" t="str">
        <f>入力3!AI33</f>
        <v/>
      </c>
      <c r="AY33" s="14" t="str">
        <f>入力3!AJ33</f>
        <v/>
      </c>
      <c r="AZ33" s="14" t="str">
        <f t="shared" si="51"/>
        <v/>
      </c>
      <c r="BA33" s="14" t="str">
        <f t="shared" si="52"/>
        <v/>
      </c>
      <c r="BB33" s="14" t="str">
        <f t="shared" si="21"/>
        <v/>
      </c>
      <c r="BC33" s="14" t="str">
        <f t="shared" si="22"/>
        <v/>
      </c>
      <c r="BH33" s="108">
        <v>29</v>
      </c>
      <c r="BI33" s="14" t="s">
        <v>1426</v>
      </c>
      <c r="BJ33" s="14">
        <f>入力4!AG33</f>
        <v>0</v>
      </c>
      <c r="BK33" s="14" t="str">
        <f>入力4!AH33</f>
        <v/>
      </c>
      <c r="BL33" s="14" t="str">
        <f>入力4!AI33</f>
        <v/>
      </c>
      <c r="BM33" s="14" t="str">
        <f>入力4!AJ33</f>
        <v/>
      </c>
      <c r="BN33" s="14" t="str">
        <f t="shared" si="53"/>
        <v/>
      </c>
      <c r="BO33" s="14" t="str">
        <f t="shared" si="23"/>
        <v/>
      </c>
      <c r="BP33" s="14" t="str">
        <f t="shared" si="24"/>
        <v/>
      </c>
      <c r="BQ33" s="14" t="str">
        <f t="shared" si="25"/>
        <v/>
      </c>
      <c r="BV33" s="14">
        <v>29</v>
      </c>
      <c r="BW33" s="14" t="s">
        <v>1426</v>
      </c>
      <c r="BX33" s="14">
        <f>入力5!AG33</f>
        <v>0</v>
      </c>
      <c r="BY33" s="14" t="str">
        <f>入力5!AH33</f>
        <v/>
      </c>
      <c r="BZ33" s="14" t="str">
        <f>入力5!AI33</f>
        <v/>
      </c>
      <c r="CA33" s="14" t="str">
        <f>入力5!AJ33</f>
        <v/>
      </c>
      <c r="CB33" s="14" t="str">
        <f t="shared" si="54"/>
        <v/>
      </c>
      <c r="CC33" s="14" t="str">
        <f t="shared" si="26"/>
        <v/>
      </c>
      <c r="CD33" s="14" t="str">
        <f t="shared" si="27"/>
        <v/>
      </c>
      <c r="CE33" s="14" t="str">
        <f t="shared" si="28"/>
        <v/>
      </c>
      <c r="CK33" s="156">
        <f t="shared" si="55"/>
        <v>29</v>
      </c>
      <c r="CL33" s="156" t="str">
        <f t="shared" si="56"/>
        <v/>
      </c>
      <c r="CM33" s="156" t="str">
        <f t="shared" si="57"/>
        <v/>
      </c>
      <c r="CN33" s="156" t="str">
        <f t="shared" si="58"/>
        <v/>
      </c>
      <c r="CO33" s="156" t="str">
        <f t="shared" si="59"/>
        <v/>
      </c>
      <c r="CP33" s="156" t="str">
        <f t="shared" si="60"/>
        <v/>
      </c>
      <c r="CQ33" s="156" t="str">
        <f t="shared" si="61"/>
        <v/>
      </c>
      <c r="CR33" s="156" t="str">
        <f t="shared" si="62"/>
        <v/>
      </c>
      <c r="CS33" s="156"/>
      <c r="CT33" s="156"/>
      <c r="CU33" s="156"/>
      <c r="CV33" s="156"/>
      <c r="CW33" s="156"/>
      <c r="CX33" s="156"/>
      <c r="CY33" s="156"/>
      <c r="CZ33" s="156"/>
      <c r="DA33" s="156"/>
      <c r="DB33" s="156">
        <f t="shared" si="68"/>
        <v>29</v>
      </c>
      <c r="DC33" s="156" t="str">
        <f t="shared" si="69"/>
        <v/>
      </c>
      <c r="DD33" s="156" t="str">
        <f t="shared" si="70"/>
        <v/>
      </c>
      <c r="DE33" s="156" t="str">
        <f t="shared" si="33"/>
        <v/>
      </c>
      <c r="DF33" s="156" t="str">
        <f t="shared" si="71"/>
        <v/>
      </c>
      <c r="DG33" s="156" t="str">
        <f t="shared" si="72"/>
        <v/>
      </c>
      <c r="DH33" s="156" t="str">
        <f t="shared" si="73"/>
        <v/>
      </c>
      <c r="DI33" s="156" t="str">
        <f t="shared" si="74"/>
        <v/>
      </c>
      <c r="DJ33" s="156"/>
      <c r="DK33" s="156"/>
      <c r="DL33" s="156"/>
      <c r="DM33" s="156"/>
      <c r="DN33" s="156"/>
      <c r="DO33" s="156"/>
      <c r="DP33" s="156"/>
      <c r="DQ33" s="156"/>
      <c r="DR33" s="156"/>
      <c r="DS33" s="156">
        <f t="shared" si="77"/>
        <v>29</v>
      </c>
      <c r="DT33" s="156" t="str">
        <f t="shared" si="78"/>
        <v/>
      </c>
      <c r="DU33" s="156" t="str">
        <f t="shared" si="79"/>
        <v/>
      </c>
      <c r="DV33" s="156" t="str">
        <f t="shared" si="41"/>
        <v/>
      </c>
      <c r="DW33" s="156" t="str">
        <f t="shared" si="80"/>
        <v/>
      </c>
      <c r="DX33" s="156" t="str">
        <f t="shared" si="81"/>
        <v/>
      </c>
      <c r="DY33" s="156" t="str">
        <f t="shared" si="82"/>
        <v/>
      </c>
      <c r="DZ33" s="156" t="str">
        <f t="shared" si="83"/>
        <v/>
      </c>
      <c r="EA33" s="156"/>
      <c r="EB33" s="156"/>
      <c r="EC33" s="156"/>
      <c r="ED33" s="156"/>
      <c r="EE33" s="156"/>
      <c r="EF33" s="156"/>
      <c r="EG33" s="156"/>
      <c r="EH33" s="156"/>
    </row>
    <row r="34" spans="2:138" ht="18.75" customHeight="1">
      <c r="B34" s="59">
        <v>30</v>
      </c>
      <c r="C34" s="87"/>
      <c r="D34" s="88"/>
      <c r="E34" s="89"/>
      <c r="F34" s="90"/>
      <c r="G34" s="91"/>
      <c r="H34" s="60" t="s">
        <v>1377</v>
      </c>
      <c r="I34" s="91"/>
      <c r="J34" s="60" t="s">
        <v>1378</v>
      </c>
      <c r="K34" s="91"/>
      <c r="L34" s="60" t="s">
        <v>8</v>
      </c>
      <c r="M34" s="89"/>
      <c r="N34" s="61" t="s">
        <v>8</v>
      </c>
      <c r="O34" s="91"/>
      <c r="P34" s="60" t="s">
        <v>9</v>
      </c>
      <c r="Q34" s="89"/>
      <c r="R34" s="61" t="s">
        <v>10</v>
      </c>
      <c r="S34" s="49" t="str">
        <f t="shared" si="0"/>
        <v/>
      </c>
      <c r="T34" s="62" t="str">
        <f t="shared" si="1"/>
        <v/>
      </c>
      <c r="U34" s="63" t="str">
        <f t="shared" si="2"/>
        <v/>
      </c>
      <c r="V34" s="64" t="str">
        <f t="shared" si="3"/>
        <v/>
      </c>
      <c r="W34" s="62" t="str">
        <f t="shared" si="4"/>
        <v/>
      </c>
      <c r="X34" s="63" t="str">
        <f t="shared" si="5"/>
        <v/>
      </c>
      <c r="Y34" s="64" t="str">
        <f t="shared" si="6"/>
        <v/>
      </c>
      <c r="Z34" s="62" t="str">
        <f t="shared" si="7"/>
        <v/>
      </c>
      <c r="AA34" s="63" t="str">
        <f t="shared" si="8"/>
        <v/>
      </c>
      <c r="AB34" s="64" t="str">
        <f t="shared" si="9"/>
        <v/>
      </c>
      <c r="AC34" s="14" t="str">
        <f t="shared" si="49"/>
        <v/>
      </c>
      <c r="AD34" s="53" t="str">
        <f t="shared" si="10"/>
        <v/>
      </c>
      <c r="AE34" s="53" t="str">
        <f t="shared" si="11"/>
        <v/>
      </c>
      <c r="AF34" s="53" t="str">
        <f t="shared" si="12"/>
        <v/>
      </c>
      <c r="AG34" s="17" t="str">
        <f t="shared" si="13"/>
        <v/>
      </c>
      <c r="AH34" s="14" t="str">
        <f t="shared" si="14"/>
        <v/>
      </c>
      <c r="AI34" s="14" t="str">
        <f t="shared" si="15"/>
        <v/>
      </c>
      <c r="AL34" s="14">
        <f t="shared" si="16"/>
        <v>30</v>
      </c>
      <c r="AM34" s="14" t="str">
        <f t="shared" si="17"/>
        <v/>
      </c>
      <c r="AN34" s="14" t="str">
        <f t="shared" si="18"/>
        <v/>
      </c>
      <c r="AO34" s="14" t="str">
        <f t="shared" si="19"/>
        <v/>
      </c>
      <c r="AP34" s="17" t="str">
        <f t="shared" si="50"/>
        <v/>
      </c>
      <c r="AQ34" s="14" t="str">
        <f t="shared" si="20"/>
        <v/>
      </c>
      <c r="AT34" s="14">
        <v>30</v>
      </c>
      <c r="AU34" s="14" t="s">
        <v>1426</v>
      </c>
      <c r="AV34" s="14">
        <f>入力3!AG34</f>
        <v>0</v>
      </c>
      <c r="AW34" s="14" t="str">
        <f>入力3!AH34</f>
        <v/>
      </c>
      <c r="AX34" s="14" t="str">
        <f>入力3!AI34</f>
        <v/>
      </c>
      <c r="AY34" s="14" t="str">
        <f>入力3!AJ34</f>
        <v/>
      </c>
      <c r="AZ34" s="14" t="str">
        <f t="shared" si="51"/>
        <v/>
      </c>
      <c r="BA34" s="14" t="str">
        <f t="shared" si="52"/>
        <v/>
      </c>
      <c r="BB34" s="14" t="str">
        <f t="shared" si="21"/>
        <v/>
      </c>
      <c r="BC34" s="14" t="str">
        <f t="shared" si="22"/>
        <v/>
      </c>
      <c r="BH34" s="108">
        <v>30</v>
      </c>
      <c r="BI34" s="14" t="s">
        <v>1426</v>
      </c>
      <c r="BJ34" s="14">
        <f>入力4!AG34</f>
        <v>0</v>
      </c>
      <c r="BK34" s="14" t="str">
        <f>入力4!AH34</f>
        <v/>
      </c>
      <c r="BL34" s="14" t="str">
        <f>入力4!AI34</f>
        <v/>
      </c>
      <c r="BM34" s="14" t="str">
        <f>入力4!AJ34</f>
        <v/>
      </c>
      <c r="BN34" s="14" t="str">
        <f t="shared" si="53"/>
        <v/>
      </c>
      <c r="BO34" s="14" t="str">
        <f t="shared" si="23"/>
        <v/>
      </c>
      <c r="BP34" s="14" t="str">
        <f t="shared" si="24"/>
        <v/>
      </c>
      <c r="BQ34" s="14" t="str">
        <f t="shared" si="25"/>
        <v/>
      </c>
      <c r="BV34" s="14">
        <v>30</v>
      </c>
      <c r="BW34" s="14" t="s">
        <v>1426</v>
      </c>
      <c r="BX34" s="14">
        <f>入力5!AG34</f>
        <v>0</v>
      </c>
      <c r="BY34" s="14" t="str">
        <f>入力5!AH34</f>
        <v/>
      </c>
      <c r="BZ34" s="14" t="str">
        <f>入力5!AI34</f>
        <v/>
      </c>
      <c r="CA34" s="14" t="str">
        <f>入力5!AJ34</f>
        <v/>
      </c>
      <c r="CB34" s="14" t="str">
        <f t="shared" si="54"/>
        <v/>
      </c>
      <c r="CC34" s="14" t="str">
        <f t="shared" si="26"/>
        <v/>
      </c>
      <c r="CD34" s="14" t="str">
        <f t="shared" si="27"/>
        <v/>
      </c>
      <c r="CE34" s="14" t="str">
        <f t="shared" si="28"/>
        <v/>
      </c>
      <c r="CK34" s="156">
        <f t="shared" si="55"/>
        <v>30</v>
      </c>
      <c r="CL34" s="156" t="str">
        <f t="shared" si="56"/>
        <v/>
      </c>
      <c r="CM34" s="156" t="str">
        <f t="shared" si="57"/>
        <v/>
      </c>
      <c r="CN34" s="156" t="str">
        <f t="shared" si="58"/>
        <v/>
      </c>
      <c r="CO34" s="156" t="str">
        <f t="shared" si="59"/>
        <v/>
      </c>
      <c r="CP34" s="156" t="str">
        <f t="shared" si="60"/>
        <v/>
      </c>
      <c r="CQ34" s="156" t="str">
        <f t="shared" si="61"/>
        <v/>
      </c>
      <c r="CR34" s="156" t="str">
        <f t="shared" si="62"/>
        <v/>
      </c>
      <c r="CS34" s="156"/>
      <c r="CT34" s="156"/>
      <c r="CU34" s="156"/>
      <c r="CV34" s="156"/>
      <c r="CW34" s="156"/>
      <c r="CX34" s="156"/>
      <c r="CY34" s="156"/>
      <c r="CZ34" s="156"/>
      <c r="DA34" s="156"/>
      <c r="DB34" s="156">
        <f t="shared" si="68"/>
        <v>30</v>
      </c>
      <c r="DC34" s="156" t="str">
        <f t="shared" si="69"/>
        <v/>
      </c>
      <c r="DD34" s="156" t="str">
        <f t="shared" si="70"/>
        <v/>
      </c>
      <c r="DE34" s="156" t="str">
        <f t="shared" si="33"/>
        <v/>
      </c>
      <c r="DF34" s="156" t="str">
        <f t="shared" si="71"/>
        <v/>
      </c>
      <c r="DG34" s="156" t="str">
        <f t="shared" si="72"/>
        <v/>
      </c>
      <c r="DH34" s="156" t="str">
        <f t="shared" si="73"/>
        <v/>
      </c>
      <c r="DI34" s="156" t="str">
        <f t="shared" si="74"/>
        <v/>
      </c>
      <c r="DJ34" s="156"/>
      <c r="DK34" s="156"/>
      <c r="DL34" s="156"/>
      <c r="DM34" s="156"/>
      <c r="DN34" s="156"/>
      <c r="DO34" s="156"/>
      <c r="DP34" s="156"/>
      <c r="DQ34" s="156"/>
      <c r="DR34" s="156"/>
      <c r="DS34" s="156">
        <f t="shared" si="77"/>
        <v>30</v>
      </c>
      <c r="DT34" s="156" t="str">
        <f t="shared" si="78"/>
        <v/>
      </c>
      <c r="DU34" s="156" t="str">
        <f t="shared" si="79"/>
        <v/>
      </c>
      <c r="DV34" s="156" t="str">
        <f t="shared" si="41"/>
        <v/>
      </c>
      <c r="DW34" s="156" t="str">
        <f t="shared" si="80"/>
        <v/>
      </c>
      <c r="DX34" s="156" t="str">
        <f t="shared" si="81"/>
        <v/>
      </c>
      <c r="DY34" s="156" t="str">
        <f t="shared" si="82"/>
        <v/>
      </c>
      <c r="DZ34" s="156" t="str">
        <f t="shared" si="83"/>
        <v/>
      </c>
      <c r="EA34" s="156"/>
      <c r="EB34" s="156"/>
      <c r="EC34" s="156"/>
      <c r="ED34" s="156"/>
      <c r="EE34" s="156"/>
      <c r="EF34" s="156"/>
      <c r="EG34" s="156"/>
      <c r="EH34" s="156"/>
    </row>
    <row r="35" spans="2:138" ht="18.75" customHeight="1">
      <c r="B35" s="59">
        <v>31</v>
      </c>
      <c r="C35" s="87"/>
      <c r="D35" s="88"/>
      <c r="E35" s="89"/>
      <c r="F35" s="90"/>
      <c r="G35" s="91"/>
      <c r="H35" s="60" t="s">
        <v>1377</v>
      </c>
      <c r="I35" s="91"/>
      <c r="J35" s="60" t="s">
        <v>1378</v>
      </c>
      <c r="K35" s="91"/>
      <c r="L35" s="60" t="s">
        <v>8</v>
      </c>
      <c r="M35" s="89"/>
      <c r="N35" s="61" t="s">
        <v>8</v>
      </c>
      <c r="O35" s="91"/>
      <c r="P35" s="60" t="s">
        <v>9</v>
      </c>
      <c r="Q35" s="89"/>
      <c r="R35" s="61" t="s">
        <v>10</v>
      </c>
      <c r="S35" s="49" t="str">
        <f t="shared" si="0"/>
        <v/>
      </c>
      <c r="T35" s="62" t="str">
        <f t="shared" si="1"/>
        <v/>
      </c>
      <c r="U35" s="63" t="str">
        <f t="shared" si="2"/>
        <v/>
      </c>
      <c r="V35" s="64" t="str">
        <f t="shared" si="3"/>
        <v/>
      </c>
      <c r="W35" s="62" t="str">
        <f t="shared" si="4"/>
        <v/>
      </c>
      <c r="X35" s="63" t="str">
        <f t="shared" si="5"/>
        <v/>
      </c>
      <c r="Y35" s="64" t="str">
        <f t="shared" si="6"/>
        <v/>
      </c>
      <c r="Z35" s="62" t="str">
        <f t="shared" si="7"/>
        <v/>
      </c>
      <c r="AA35" s="63" t="str">
        <f t="shared" si="8"/>
        <v/>
      </c>
      <c r="AB35" s="64" t="str">
        <f t="shared" si="9"/>
        <v/>
      </c>
      <c r="AC35" s="14" t="str">
        <f t="shared" si="49"/>
        <v/>
      </c>
      <c r="AD35" s="53" t="str">
        <f t="shared" si="10"/>
        <v/>
      </c>
      <c r="AE35" s="53" t="str">
        <f t="shared" si="11"/>
        <v/>
      </c>
      <c r="AF35" s="53" t="str">
        <f t="shared" si="12"/>
        <v/>
      </c>
      <c r="AG35" s="17" t="str">
        <f t="shared" si="13"/>
        <v/>
      </c>
      <c r="AH35" s="14" t="str">
        <f t="shared" si="14"/>
        <v/>
      </c>
      <c r="AI35" s="14" t="str">
        <f t="shared" si="15"/>
        <v/>
      </c>
      <c r="AL35" s="14">
        <f t="shared" si="16"/>
        <v>31</v>
      </c>
      <c r="AM35" s="14" t="str">
        <f t="shared" si="17"/>
        <v/>
      </c>
      <c r="AN35" s="14" t="str">
        <f t="shared" si="18"/>
        <v/>
      </c>
      <c r="AO35" s="14" t="str">
        <f t="shared" si="19"/>
        <v/>
      </c>
      <c r="AP35" s="17" t="str">
        <f t="shared" si="50"/>
        <v/>
      </c>
      <c r="AQ35" s="14" t="str">
        <f t="shared" si="20"/>
        <v/>
      </c>
      <c r="AT35" s="14">
        <v>31</v>
      </c>
      <c r="AU35" s="14" t="s">
        <v>1426</v>
      </c>
      <c r="AV35" s="14">
        <f>入力3!AG35</f>
        <v>0</v>
      </c>
      <c r="AW35" s="14" t="str">
        <f>入力3!AH35</f>
        <v/>
      </c>
      <c r="AX35" s="14" t="str">
        <f>入力3!AI35</f>
        <v/>
      </c>
      <c r="AY35" s="14" t="str">
        <f>入力3!AJ35</f>
        <v/>
      </c>
      <c r="AZ35" s="14" t="str">
        <f t="shared" si="51"/>
        <v/>
      </c>
      <c r="BA35" s="14" t="str">
        <f t="shared" si="52"/>
        <v/>
      </c>
      <c r="BB35" s="14" t="str">
        <f t="shared" si="21"/>
        <v/>
      </c>
      <c r="BC35" s="14" t="str">
        <f t="shared" si="22"/>
        <v/>
      </c>
      <c r="BH35" s="108">
        <v>31</v>
      </c>
      <c r="BI35" s="14" t="s">
        <v>1426</v>
      </c>
      <c r="BJ35" s="14">
        <f>入力4!AG35</f>
        <v>0</v>
      </c>
      <c r="BK35" s="14" t="str">
        <f>入力4!AH35</f>
        <v/>
      </c>
      <c r="BL35" s="14" t="str">
        <f>入力4!AI35</f>
        <v/>
      </c>
      <c r="BM35" s="14" t="str">
        <f>入力4!AJ35</f>
        <v/>
      </c>
      <c r="BN35" s="14" t="str">
        <f t="shared" si="53"/>
        <v/>
      </c>
      <c r="BO35" s="14" t="str">
        <f t="shared" si="23"/>
        <v/>
      </c>
      <c r="BP35" s="14" t="str">
        <f t="shared" si="24"/>
        <v/>
      </c>
      <c r="BQ35" s="14" t="str">
        <f t="shared" si="25"/>
        <v/>
      </c>
      <c r="BV35" s="14">
        <v>31</v>
      </c>
      <c r="BW35" s="14" t="s">
        <v>1426</v>
      </c>
      <c r="BX35" s="14">
        <f>入力5!AG35</f>
        <v>0</v>
      </c>
      <c r="BY35" s="14" t="str">
        <f>入力5!AH35</f>
        <v/>
      </c>
      <c r="BZ35" s="14" t="str">
        <f>入力5!AI35</f>
        <v/>
      </c>
      <c r="CA35" s="14" t="str">
        <f>入力5!AJ35</f>
        <v/>
      </c>
      <c r="CB35" s="14" t="str">
        <f t="shared" si="54"/>
        <v/>
      </c>
      <c r="CC35" s="14" t="str">
        <f t="shared" si="26"/>
        <v/>
      </c>
      <c r="CD35" s="14" t="str">
        <f t="shared" si="27"/>
        <v/>
      </c>
      <c r="CE35" s="14" t="str">
        <f t="shared" si="28"/>
        <v/>
      </c>
      <c r="CK35" s="156">
        <f t="shared" si="55"/>
        <v>31</v>
      </c>
      <c r="CL35" s="156" t="str">
        <f t="shared" si="56"/>
        <v/>
      </c>
      <c r="CM35" s="156" t="str">
        <f t="shared" si="57"/>
        <v/>
      </c>
      <c r="CN35" s="156" t="str">
        <f t="shared" si="58"/>
        <v/>
      </c>
      <c r="CO35" s="156" t="str">
        <f t="shared" si="59"/>
        <v/>
      </c>
      <c r="CP35" s="156" t="str">
        <f t="shared" si="60"/>
        <v/>
      </c>
      <c r="CQ35" s="156" t="str">
        <f t="shared" si="61"/>
        <v/>
      </c>
      <c r="CR35" s="156" t="str">
        <f t="shared" si="62"/>
        <v/>
      </c>
      <c r="CS35" s="156"/>
      <c r="CT35" s="156"/>
      <c r="CU35" s="156"/>
      <c r="CV35" s="156"/>
      <c r="CW35" s="156"/>
      <c r="CX35" s="156"/>
      <c r="CY35" s="156"/>
      <c r="CZ35" s="156"/>
      <c r="DA35" s="156"/>
      <c r="DB35" s="156">
        <f t="shared" si="68"/>
        <v>31</v>
      </c>
      <c r="DC35" s="156" t="str">
        <f t="shared" si="69"/>
        <v/>
      </c>
      <c r="DD35" s="156" t="str">
        <f t="shared" si="70"/>
        <v/>
      </c>
      <c r="DE35" s="156" t="str">
        <f t="shared" si="33"/>
        <v/>
      </c>
      <c r="DF35" s="156" t="str">
        <f t="shared" si="71"/>
        <v/>
      </c>
      <c r="DG35" s="156" t="str">
        <f t="shared" si="72"/>
        <v/>
      </c>
      <c r="DH35" s="156" t="str">
        <f t="shared" si="73"/>
        <v/>
      </c>
      <c r="DI35" s="156" t="str">
        <f t="shared" si="74"/>
        <v/>
      </c>
      <c r="DJ35" s="156"/>
      <c r="DK35" s="156"/>
      <c r="DL35" s="156"/>
      <c r="DM35" s="156"/>
      <c r="DN35" s="156"/>
      <c r="DO35" s="156"/>
      <c r="DP35" s="156"/>
      <c r="DQ35" s="156"/>
      <c r="DR35" s="156"/>
      <c r="DS35" s="156">
        <f t="shared" si="77"/>
        <v>31</v>
      </c>
      <c r="DT35" s="156" t="str">
        <f t="shared" si="78"/>
        <v/>
      </c>
      <c r="DU35" s="156" t="str">
        <f t="shared" si="79"/>
        <v/>
      </c>
      <c r="DV35" s="156" t="str">
        <f t="shared" si="41"/>
        <v/>
      </c>
      <c r="DW35" s="156" t="str">
        <f t="shared" si="80"/>
        <v/>
      </c>
      <c r="DX35" s="156" t="str">
        <f t="shared" si="81"/>
        <v/>
      </c>
      <c r="DY35" s="156" t="str">
        <f t="shared" si="82"/>
        <v/>
      </c>
      <c r="DZ35" s="156" t="str">
        <f t="shared" si="83"/>
        <v/>
      </c>
      <c r="EA35" s="156"/>
      <c r="EB35" s="156"/>
      <c r="EC35" s="156"/>
      <c r="ED35" s="156"/>
      <c r="EE35" s="156"/>
      <c r="EF35" s="156"/>
      <c r="EG35" s="156"/>
      <c r="EH35" s="156"/>
    </row>
    <row r="36" spans="2:138" ht="18.75" customHeight="1">
      <c r="B36" s="59">
        <v>32</v>
      </c>
      <c r="C36" s="87"/>
      <c r="D36" s="88"/>
      <c r="E36" s="89"/>
      <c r="F36" s="90"/>
      <c r="G36" s="91"/>
      <c r="H36" s="60" t="s">
        <v>1377</v>
      </c>
      <c r="I36" s="91"/>
      <c r="J36" s="60" t="s">
        <v>1378</v>
      </c>
      <c r="K36" s="91"/>
      <c r="L36" s="60" t="s">
        <v>8</v>
      </c>
      <c r="M36" s="89"/>
      <c r="N36" s="61" t="s">
        <v>8</v>
      </c>
      <c r="O36" s="91"/>
      <c r="P36" s="60" t="s">
        <v>9</v>
      </c>
      <c r="Q36" s="89"/>
      <c r="R36" s="61" t="s">
        <v>10</v>
      </c>
      <c r="S36" s="49" t="str">
        <f t="shared" si="0"/>
        <v/>
      </c>
      <c r="T36" s="62" t="str">
        <f t="shared" si="1"/>
        <v/>
      </c>
      <c r="U36" s="63" t="str">
        <f t="shared" si="2"/>
        <v/>
      </c>
      <c r="V36" s="64" t="str">
        <f t="shared" si="3"/>
        <v/>
      </c>
      <c r="W36" s="62" t="str">
        <f t="shared" si="4"/>
        <v/>
      </c>
      <c r="X36" s="63" t="str">
        <f t="shared" si="5"/>
        <v/>
      </c>
      <c r="Y36" s="64" t="str">
        <f t="shared" si="6"/>
        <v/>
      </c>
      <c r="Z36" s="62" t="str">
        <f t="shared" si="7"/>
        <v/>
      </c>
      <c r="AA36" s="63" t="str">
        <f t="shared" si="8"/>
        <v/>
      </c>
      <c r="AB36" s="64" t="str">
        <f t="shared" si="9"/>
        <v/>
      </c>
      <c r="AC36" s="14" t="str">
        <f t="shared" si="49"/>
        <v/>
      </c>
      <c r="AD36" s="53" t="str">
        <f t="shared" si="10"/>
        <v/>
      </c>
      <c r="AE36" s="53" t="str">
        <f t="shared" si="11"/>
        <v/>
      </c>
      <c r="AF36" s="53" t="str">
        <f t="shared" si="12"/>
        <v/>
      </c>
      <c r="AG36" s="17" t="str">
        <f t="shared" si="13"/>
        <v/>
      </c>
      <c r="AH36" s="14" t="str">
        <f t="shared" si="14"/>
        <v/>
      </c>
      <c r="AI36" s="14" t="str">
        <f t="shared" si="15"/>
        <v/>
      </c>
      <c r="AL36" s="14">
        <f t="shared" si="16"/>
        <v>32</v>
      </c>
      <c r="AM36" s="14" t="str">
        <f t="shared" si="17"/>
        <v/>
      </c>
      <c r="AN36" s="14" t="str">
        <f t="shared" si="18"/>
        <v/>
      </c>
      <c r="AO36" s="14" t="str">
        <f t="shared" si="19"/>
        <v/>
      </c>
      <c r="AP36" s="17" t="str">
        <f t="shared" si="50"/>
        <v/>
      </c>
      <c r="AQ36" s="14" t="str">
        <f t="shared" si="20"/>
        <v/>
      </c>
      <c r="AT36" s="14">
        <v>32</v>
      </c>
      <c r="AU36" s="14" t="s">
        <v>1426</v>
      </c>
      <c r="AV36" s="14">
        <f>入力3!AG36</f>
        <v>0</v>
      </c>
      <c r="AW36" s="14" t="str">
        <f>入力3!AH36</f>
        <v/>
      </c>
      <c r="AX36" s="14" t="str">
        <f>入力3!AI36</f>
        <v/>
      </c>
      <c r="AY36" s="14" t="str">
        <f>入力3!AJ36</f>
        <v/>
      </c>
      <c r="AZ36" s="14" t="str">
        <f t="shared" si="51"/>
        <v/>
      </c>
      <c r="BA36" s="14" t="str">
        <f t="shared" si="52"/>
        <v/>
      </c>
      <c r="BB36" s="14" t="str">
        <f t="shared" si="21"/>
        <v/>
      </c>
      <c r="BC36" s="14" t="str">
        <f t="shared" si="22"/>
        <v/>
      </c>
      <c r="BH36" s="108">
        <v>32</v>
      </c>
      <c r="BI36" s="14" t="s">
        <v>1426</v>
      </c>
      <c r="BJ36" s="14">
        <f>入力4!AG36</f>
        <v>0</v>
      </c>
      <c r="BK36" s="14" t="str">
        <f>入力4!AH36</f>
        <v/>
      </c>
      <c r="BL36" s="14" t="str">
        <f>入力4!AI36</f>
        <v/>
      </c>
      <c r="BM36" s="14" t="str">
        <f>入力4!AJ36</f>
        <v/>
      </c>
      <c r="BN36" s="14" t="str">
        <f t="shared" si="53"/>
        <v/>
      </c>
      <c r="BO36" s="14" t="str">
        <f t="shared" si="23"/>
        <v/>
      </c>
      <c r="BP36" s="14" t="str">
        <f t="shared" si="24"/>
        <v/>
      </c>
      <c r="BQ36" s="14" t="str">
        <f t="shared" si="25"/>
        <v/>
      </c>
      <c r="BV36" s="14">
        <v>32</v>
      </c>
      <c r="BW36" s="14" t="s">
        <v>1426</v>
      </c>
      <c r="BX36" s="14">
        <f>入力5!AG36</f>
        <v>0</v>
      </c>
      <c r="BY36" s="14" t="str">
        <f>入力5!AH36</f>
        <v/>
      </c>
      <c r="BZ36" s="14" t="str">
        <f>入力5!AI36</f>
        <v/>
      </c>
      <c r="CA36" s="14" t="str">
        <f>入力5!AJ36</f>
        <v/>
      </c>
      <c r="CB36" s="14" t="str">
        <f t="shared" si="54"/>
        <v/>
      </c>
      <c r="CC36" s="14" t="str">
        <f t="shared" si="26"/>
        <v/>
      </c>
      <c r="CD36" s="14" t="str">
        <f t="shared" si="27"/>
        <v/>
      </c>
      <c r="CE36" s="14" t="str">
        <f t="shared" si="28"/>
        <v/>
      </c>
      <c r="CK36" s="156">
        <f t="shared" si="55"/>
        <v>32</v>
      </c>
      <c r="CL36" s="156" t="str">
        <f t="shared" si="56"/>
        <v/>
      </c>
      <c r="CM36" s="156" t="str">
        <f t="shared" si="57"/>
        <v/>
      </c>
      <c r="CN36" s="156" t="str">
        <f t="shared" si="58"/>
        <v/>
      </c>
      <c r="CO36" s="156" t="str">
        <f t="shared" si="59"/>
        <v/>
      </c>
      <c r="CP36" s="156" t="str">
        <f t="shared" si="60"/>
        <v/>
      </c>
      <c r="CQ36" s="156" t="str">
        <f t="shared" si="61"/>
        <v/>
      </c>
      <c r="CR36" s="156" t="str">
        <f t="shared" si="62"/>
        <v/>
      </c>
      <c r="CS36" s="156"/>
      <c r="CT36" s="156"/>
      <c r="CU36" s="156"/>
      <c r="CV36" s="156"/>
      <c r="CW36" s="156"/>
      <c r="CX36" s="156"/>
      <c r="CY36" s="156"/>
      <c r="CZ36" s="156"/>
      <c r="DA36" s="156"/>
      <c r="DB36" s="156">
        <f t="shared" si="68"/>
        <v>32</v>
      </c>
      <c r="DC36" s="156" t="str">
        <f t="shared" si="69"/>
        <v/>
      </c>
      <c r="DD36" s="156" t="str">
        <f t="shared" si="70"/>
        <v/>
      </c>
      <c r="DE36" s="156" t="str">
        <f t="shared" si="33"/>
        <v/>
      </c>
      <c r="DF36" s="156" t="str">
        <f t="shared" si="71"/>
        <v/>
      </c>
      <c r="DG36" s="156" t="str">
        <f t="shared" si="72"/>
        <v/>
      </c>
      <c r="DH36" s="156" t="str">
        <f t="shared" si="73"/>
        <v/>
      </c>
      <c r="DI36" s="156" t="str">
        <f t="shared" si="74"/>
        <v/>
      </c>
      <c r="DJ36" s="156"/>
      <c r="DK36" s="156"/>
      <c r="DL36" s="156"/>
      <c r="DM36" s="156"/>
      <c r="DN36" s="156"/>
      <c r="DO36" s="156"/>
      <c r="DP36" s="156"/>
      <c r="DQ36" s="156"/>
      <c r="DR36" s="156"/>
      <c r="DS36" s="156">
        <f t="shared" si="77"/>
        <v>32</v>
      </c>
      <c r="DT36" s="156" t="str">
        <f t="shared" si="78"/>
        <v/>
      </c>
      <c r="DU36" s="156" t="str">
        <f t="shared" si="79"/>
        <v/>
      </c>
      <c r="DV36" s="156" t="str">
        <f t="shared" si="41"/>
        <v/>
      </c>
      <c r="DW36" s="156" t="str">
        <f t="shared" si="80"/>
        <v/>
      </c>
      <c r="DX36" s="156" t="str">
        <f t="shared" si="81"/>
        <v/>
      </c>
      <c r="DY36" s="156" t="str">
        <f t="shared" si="82"/>
        <v/>
      </c>
      <c r="DZ36" s="156" t="str">
        <f t="shared" si="83"/>
        <v/>
      </c>
      <c r="EA36" s="156"/>
      <c r="EB36" s="156"/>
      <c r="EC36" s="156"/>
      <c r="ED36" s="156"/>
      <c r="EE36" s="156"/>
      <c r="EF36" s="156"/>
      <c r="EG36" s="156"/>
      <c r="EH36" s="156"/>
    </row>
    <row r="37" spans="2:138" ht="18.75" customHeight="1">
      <c r="B37" s="59">
        <v>33</v>
      </c>
      <c r="C37" s="87"/>
      <c r="D37" s="88"/>
      <c r="E37" s="89"/>
      <c r="F37" s="90"/>
      <c r="G37" s="91"/>
      <c r="H37" s="60" t="s">
        <v>1377</v>
      </c>
      <c r="I37" s="91"/>
      <c r="J37" s="60" t="s">
        <v>1378</v>
      </c>
      <c r="K37" s="91"/>
      <c r="L37" s="60" t="s">
        <v>8</v>
      </c>
      <c r="M37" s="89"/>
      <c r="N37" s="61" t="s">
        <v>8</v>
      </c>
      <c r="O37" s="91"/>
      <c r="P37" s="60" t="s">
        <v>9</v>
      </c>
      <c r="Q37" s="89"/>
      <c r="R37" s="61" t="s">
        <v>10</v>
      </c>
      <c r="S37" s="49" t="str">
        <f t="shared" si="0"/>
        <v/>
      </c>
      <c r="T37" s="62" t="str">
        <f t="shared" si="1"/>
        <v/>
      </c>
      <c r="U37" s="63" t="str">
        <f t="shared" si="2"/>
        <v/>
      </c>
      <c r="V37" s="64" t="str">
        <f t="shared" si="3"/>
        <v/>
      </c>
      <c r="W37" s="62" t="str">
        <f t="shared" si="4"/>
        <v/>
      </c>
      <c r="X37" s="63" t="str">
        <f t="shared" si="5"/>
        <v/>
      </c>
      <c r="Y37" s="64" t="str">
        <f t="shared" si="6"/>
        <v/>
      </c>
      <c r="Z37" s="62" t="str">
        <f t="shared" si="7"/>
        <v/>
      </c>
      <c r="AA37" s="63" t="str">
        <f t="shared" si="8"/>
        <v/>
      </c>
      <c r="AB37" s="64" t="str">
        <f t="shared" si="9"/>
        <v/>
      </c>
      <c r="AC37" s="14" t="str">
        <f t="shared" si="49"/>
        <v/>
      </c>
      <c r="AD37" s="53" t="str">
        <f t="shared" si="10"/>
        <v/>
      </c>
      <c r="AE37" s="53" t="str">
        <f t="shared" si="11"/>
        <v/>
      </c>
      <c r="AF37" s="53" t="str">
        <f t="shared" si="12"/>
        <v/>
      </c>
      <c r="AG37" s="17" t="str">
        <f t="shared" si="13"/>
        <v/>
      </c>
      <c r="AH37" s="14" t="str">
        <f t="shared" si="14"/>
        <v/>
      </c>
      <c r="AI37" s="14" t="str">
        <f t="shared" si="15"/>
        <v/>
      </c>
      <c r="AL37" s="14">
        <f t="shared" si="16"/>
        <v>33</v>
      </c>
      <c r="AM37" s="14" t="str">
        <f t="shared" si="17"/>
        <v/>
      </c>
      <c r="AN37" s="14" t="str">
        <f t="shared" si="18"/>
        <v/>
      </c>
      <c r="AO37" s="14" t="str">
        <f t="shared" si="19"/>
        <v/>
      </c>
      <c r="AP37" s="17" t="str">
        <f t="shared" si="50"/>
        <v/>
      </c>
      <c r="AQ37" s="14" t="str">
        <f t="shared" si="20"/>
        <v/>
      </c>
      <c r="AT37" s="14">
        <v>33</v>
      </c>
      <c r="AU37" s="14" t="s">
        <v>1426</v>
      </c>
      <c r="AV37" s="14">
        <f>入力3!AG37</f>
        <v>0</v>
      </c>
      <c r="AW37" s="14" t="str">
        <f>入力3!AH37</f>
        <v/>
      </c>
      <c r="AX37" s="14" t="str">
        <f>入力3!AI37</f>
        <v/>
      </c>
      <c r="AY37" s="14" t="str">
        <f>入力3!AJ37</f>
        <v/>
      </c>
      <c r="AZ37" s="14" t="str">
        <f t="shared" si="51"/>
        <v/>
      </c>
      <c r="BA37" s="14" t="str">
        <f t="shared" si="52"/>
        <v/>
      </c>
      <c r="BB37" s="14" t="str">
        <f t="shared" ref="BB37:BB68" si="86">IFERROR(VLOOKUP($AV37,$B$5:$V$45,$S$1),"")</f>
        <v/>
      </c>
      <c r="BC37" s="14" t="str">
        <f t="shared" ref="BC37:BC68" si="87">IFERROR(VLOOKUP($AV37,$B$5:$AG$45,$AG$1),"")</f>
        <v/>
      </c>
      <c r="BH37" s="108">
        <v>33</v>
      </c>
      <c r="BI37" s="14" t="s">
        <v>1426</v>
      </c>
      <c r="BJ37" s="14">
        <f>入力4!AG37</f>
        <v>0</v>
      </c>
      <c r="BK37" s="14" t="str">
        <f>入力4!AH37</f>
        <v/>
      </c>
      <c r="BL37" s="14" t="str">
        <f>入力4!AI37</f>
        <v/>
      </c>
      <c r="BM37" s="14" t="str">
        <f>入力4!AJ37</f>
        <v/>
      </c>
      <c r="BN37" s="14" t="str">
        <f t="shared" si="53"/>
        <v/>
      </c>
      <c r="BO37" s="14" t="str">
        <f t="shared" si="23"/>
        <v/>
      </c>
      <c r="BP37" s="14" t="str">
        <f t="shared" ref="BP37:BP68" si="88">IFERROR(VLOOKUP($BJ37,$B$5:$V$45,$S$1),"")</f>
        <v/>
      </c>
      <c r="BQ37" s="14" t="str">
        <f t="shared" ref="BQ37:BQ68" si="89">IFERROR(VLOOKUP($BJ37,$B$5:$AG$45,$AG$1),"")</f>
        <v/>
      </c>
      <c r="BV37" s="14">
        <v>33</v>
      </c>
      <c r="BW37" s="14" t="s">
        <v>1426</v>
      </c>
      <c r="BX37" s="14">
        <f>入力5!AG37</f>
        <v>0</v>
      </c>
      <c r="BY37" s="14" t="str">
        <f>入力5!AH37</f>
        <v/>
      </c>
      <c r="BZ37" s="14" t="str">
        <f>入力5!AI37</f>
        <v/>
      </c>
      <c r="CA37" s="14" t="str">
        <f>入力5!AJ37</f>
        <v/>
      </c>
      <c r="CB37" s="14" t="str">
        <f t="shared" si="54"/>
        <v/>
      </c>
      <c r="CC37" s="14" t="str">
        <f t="shared" si="26"/>
        <v/>
      </c>
      <c r="CD37" s="14" t="str">
        <f t="shared" ref="CD37:CD68" si="90">IFERROR(VLOOKUP($BX37,$B$5:$V$45,$S$1),"")</f>
        <v/>
      </c>
      <c r="CE37" s="14" t="str">
        <f t="shared" ref="CE37:CE68" si="91">IFERROR(VLOOKUP($BX37,$B$5:$AG$45,$AG$1),"")</f>
        <v/>
      </c>
      <c r="CK37" s="156">
        <f t="shared" si="55"/>
        <v>33</v>
      </c>
      <c r="CL37" s="156" t="str">
        <f t="shared" si="56"/>
        <v/>
      </c>
      <c r="CM37" s="156" t="str">
        <f t="shared" si="57"/>
        <v/>
      </c>
      <c r="CN37" s="156" t="str">
        <f t="shared" si="58"/>
        <v/>
      </c>
      <c r="CO37" s="156" t="str">
        <f t="shared" si="59"/>
        <v/>
      </c>
      <c r="CP37" s="156" t="str">
        <f t="shared" si="60"/>
        <v/>
      </c>
      <c r="CQ37" s="156" t="str">
        <f t="shared" si="61"/>
        <v/>
      </c>
      <c r="CR37" s="156" t="str">
        <f t="shared" si="62"/>
        <v/>
      </c>
      <c r="CS37" s="156"/>
      <c r="CT37" s="156"/>
      <c r="CU37" s="156"/>
      <c r="CV37" s="156"/>
      <c r="CW37" s="156"/>
      <c r="CX37" s="156"/>
      <c r="CY37" s="156"/>
      <c r="CZ37" s="156"/>
      <c r="DA37" s="156"/>
      <c r="DB37" s="156">
        <f t="shared" si="68"/>
        <v>33</v>
      </c>
      <c r="DC37" s="156" t="str">
        <f t="shared" si="69"/>
        <v/>
      </c>
      <c r="DD37" s="156" t="str">
        <f t="shared" si="70"/>
        <v/>
      </c>
      <c r="DE37" s="156" t="str">
        <f t="shared" si="33"/>
        <v/>
      </c>
      <c r="DF37" s="156" t="str">
        <f t="shared" si="71"/>
        <v/>
      </c>
      <c r="DG37" s="156" t="str">
        <f t="shared" si="72"/>
        <v/>
      </c>
      <c r="DH37" s="156" t="str">
        <f t="shared" si="73"/>
        <v/>
      </c>
      <c r="DI37" s="156" t="str">
        <f t="shared" si="74"/>
        <v/>
      </c>
      <c r="DJ37" s="156"/>
      <c r="DK37" s="156"/>
      <c r="DL37" s="156"/>
      <c r="DM37" s="156"/>
      <c r="DN37" s="156"/>
      <c r="DO37" s="156"/>
      <c r="DP37" s="156"/>
      <c r="DQ37" s="156"/>
      <c r="DR37" s="156"/>
      <c r="DS37" s="156">
        <f t="shared" si="77"/>
        <v>33</v>
      </c>
      <c r="DT37" s="156" t="str">
        <f t="shared" si="78"/>
        <v/>
      </c>
      <c r="DU37" s="156" t="str">
        <f t="shared" si="79"/>
        <v/>
      </c>
      <c r="DV37" s="156" t="str">
        <f t="shared" si="41"/>
        <v/>
      </c>
      <c r="DW37" s="156" t="str">
        <f t="shared" si="80"/>
        <v/>
      </c>
      <c r="DX37" s="156" t="str">
        <f t="shared" si="81"/>
        <v/>
      </c>
      <c r="DY37" s="156" t="str">
        <f t="shared" si="82"/>
        <v/>
      </c>
      <c r="DZ37" s="156" t="str">
        <f t="shared" si="83"/>
        <v/>
      </c>
      <c r="EA37" s="156"/>
      <c r="EB37" s="156"/>
      <c r="EC37" s="156"/>
      <c r="ED37" s="156"/>
      <c r="EE37" s="156"/>
      <c r="EF37" s="156"/>
      <c r="EG37" s="156"/>
      <c r="EH37" s="156"/>
    </row>
    <row r="38" spans="2:138" ht="18.75" customHeight="1">
      <c r="B38" s="59">
        <v>34</v>
      </c>
      <c r="C38" s="87"/>
      <c r="D38" s="88"/>
      <c r="E38" s="89"/>
      <c r="F38" s="90"/>
      <c r="G38" s="91"/>
      <c r="H38" s="60" t="s">
        <v>1377</v>
      </c>
      <c r="I38" s="91"/>
      <c r="J38" s="60" t="s">
        <v>1378</v>
      </c>
      <c r="K38" s="91"/>
      <c r="L38" s="60" t="s">
        <v>8</v>
      </c>
      <c r="M38" s="89"/>
      <c r="N38" s="61" t="s">
        <v>8</v>
      </c>
      <c r="O38" s="91"/>
      <c r="P38" s="60" t="s">
        <v>9</v>
      </c>
      <c r="Q38" s="89"/>
      <c r="R38" s="61" t="s">
        <v>10</v>
      </c>
      <c r="S38" s="49" t="str">
        <f t="shared" si="0"/>
        <v/>
      </c>
      <c r="T38" s="62" t="str">
        <f t="shared" si="1"/>
        <v/>
      </c>
      <c r="U38" s="63" t="str">
        <f t="shared" si="2"/>
        <v/>
      </c>
      <c r="V38" s="64" t="str">
        <f t="shared" si="3"/>
        <v/>
      </c>
      <c r="W38" s="62" t="str">
        <f t="shared" si="4"/>
        <v/>
      </c>
      <c r="X38" s="63" t="str">
        <f t="shared" si="5"/>
        <v/>
      </c>
      <c r="Y38" s="64" t="str">
        <f t="shared" si="6"/>
        <v/>
      </c>
      <c r="Z38" s="62" t="str">
        <f t="shared" si="7"/>
        <v/>
      </c>
      <c r="AA38" s="63" t="str">
        <f t="shared" si="8"/>
        <v/>
      </c>
      <c r="AB38" s="64" t="str">
        <f t="shared" si="9"/>
        <v/>
      </c>
      <c r="AC38" s="14" t="str">
        <f t="shared" si="49"/>
        <v/>
      </c>
      <c r="AD38" s="53" t="str">
        <f t="shared" si="10"/>
        <v/>
      </c>
      <c r="AE38" s="53" t="str">
        <f t="shared" si="11"/>
        <v/>
      </c>
      <c r="AF38" s="53" t="str">
        <f t="shared" si="12"/>
        <v/>
      </c>
      <c r="AG38" s="17" t="str">
        <f t="shared" si="13"/>
        <v/>
      </c>
      <c r="AH38" s="14" t="str">
        <f t="shared" si="14"/>
        <v/>
      </c>
      <c r="AI38" s="14" t="str">
        <f t="shared" si="15"/>
        <v/>
      </c>
      <c r="AL38" s="14">
        <f t="shared" si="16"/>
        <v>34</v>
      </c>
      <c r="AM38" s="14" t="str">
        <f t="shared" si="17"/>
        <v/>
      </c>
      <c r="AN38" s="14" t="str">
        <f t="shared" si="18"/>
        <v/>
      </c>
      <c r="AO38" s="14" t="str">
        <f t="shared" si="19"/>
        <v/>
      </c>
      <c r="AP38" s="17" t="str">
        <f t="shared" si="50"/>
        <v/>
      </c>
      <c r="AQ38" s="14" t="str">
        <f t="shared" si="20"/>
        <v/>
      </c>
      <c r="AT38" s="14">
        <v>34</v>
      </c>
      <c r="AU38" s="14" t="s">
        <v>1426</v>
      </c>
      <c r="AV38" s="14">
        <f>入力3!AG38</f>
        <v>0</v>
      </c>
      <c r="AW38" s="14" t="str">
        <f>入力3!AH38</f>
        <v/>
      </c>
      <c r="AX38" s="14" t="str">
        <f>入力3!AI38</f>
        <v/>
      </c>
      <c r="AY38" s="14" t="str">
        <f>入力3!AJ38</f>
        <v/>
      </c>
      <c r="AZ38" s="14" t="str">
        <f t="shared" si="51"/>
        <v/>
      </c>
      <c r="BA38" s="14" t="str">
        <f t="shared" ref="BA38:BA69" si="92">IFERROR(VLOOKUP($AV38,$B$5:$V$45,$E$1)&amp;" "&amp;VLOOKUP($AV38,$B$5:$V$45,$F$1),"")</f>
        <v/>
      </c>
      <c r="BB38" s="14" t="str">
        <f t="shared" si="86"/>
        <v/>
      </c>
      <c r="BC38" s="14" t="str">
        <f t="shared" si="87"/>
        <v/>
      </c>
      <c r="BH38" s="108">
        <v>34</v>
      </c>
      <c r="BI38" s="14" t="s">
        <v>1426</v>
      </c>
      <c r="BJ38" s="14">
        <f>入力4!AG38</f>
        <v>0</v>
      </c>
      <c r="BK38" s="14" t="str">
        <f>入力4!AH38</f>
        <v/>
      </c>
      <c r="BL38" s="14" t="str">
        <f>入力4!AI38</f>
        <v/>
      </c>
      <c r="BM38" s="14" t="str">
        <f>入力4!AJ38</f>
        <v/>
      </c>
      <c r="BN38" s="14" t="str">
        <f t="shared" si="53"/>
        <v/>
      </c>
      <c r="BO38" s="14" t="str">
        <f t="shared" si="23"/>
        <v/>
      </c>
      <c r="BP38" s="14" t="str">
        <f t="shared" si="88"/>
        <v/>
      </c>
      <c r="BQ38" s="14" t="str">
        <f t="shared" si="89"/>
        <v/>
      </c>
      <c r="BV38" s="14">
        <v>34</v>
      </c>
      <c r="BW38" s="14" t="s">
        <v>1426</v>
      </c>
      <c r="BX38" s="14">
        <f>入力5!AG38</f>
        <v>0</v>
      </c>
      <c r="BY38" s="14" t="str">
        <f>入力5!AH38</f>
        <v/>
      </c>
      <c r="BZ38" s="14" t="str">
        <f>入力5!AI38</f>
        <v/>
      </c>
      <c r="CA38" s="14" t="str">
        <f>入力5!AJ38</f>
        <v/>
      </c>
      <c r="CB38" s="14" t="str">
        <f t="shared" si="54"/>
        <v/>
      </c>
      <c r="CC38" s="14" t="str">
        <f t="shared" si="26"/>
        <v/>
      </c>
      <c r="CD38" s="14" t="str">
        <f t="shared" si="90"/>
        <v/>
      </c>
      <c r="CE38" s="14" t="str">
        <f t="shared" si="91"/>
        <v/>
      </c>
      <c r="CK38" s="156">
        <f t="shared" si="55"/>
        <v>34</v>
      </c>
      <c r="CL38" s="156" t="str">
        <f t="shared" si="56"/>
        <v/>
      </c>
      <c r="CM38" s="156" t="str">
        <f t="shared" si="57"/>
        <v/>
      </c>
      <c r="CN38" s="156" t="str">
        <f t="shared" si="58"/>
        <v/>
      </c>
      <c r="CO38" s="156" t="str">
        <f t="shared" si="59"/>
        <v/>
      </c>
      <c r="CP38" s="156" t="str">
        <f t="shared" si="60"/>
        <v/>
      </c>
      <c r="CQ38" s="156" t="str">
        <f t="shared" si="61"/>
        <v/>
      </c>
      <c r="CR38" s="156" t="str">
        <f t="shared" si="62"/>
        <v/>
      </c>
      <c r="CS38" s="156"/>
      <c r="CT38" s="156"/>
      <c r="CU38" s="156"/>
      <c r="CV38" s="156"/>
      <c r="CW38" s="156"/>
      <c r="CX38" s="156"/>
      <c r="CY38" s="156"/>
      <c r="CZ38" s="156"/>
      <c r="DA38" s="156"/>
      <c r="DB38" s="156">
        <f t="shared" si="68"/>
        <v>34</v>
      </c>
      <c r="DC38" s="156" t="str">
        <f t="shared" si="69"/>
        <v/>
      </c>
      <c r="DD38" s="156" t="str">
        <f t="shared" si="70"/>
        <v/>
      </c>
      <c r="DE38" s="156" t="str">
        <f t="shared" si="33"/>
        <v/>
      </c>
      <c r="DF38" s="156" t="str">
        <f t="shared" si="71"/>
        <v/>
      </c>
      <c r="DG38" s="156" t="str">
        <f t="shared" si="72"/>
        <v/>
      </c>
      <c r="DH38" s="156" t="str">
        <f t="shared" si="73"/>
        <v/>
      </c>
      <c r="DI38" s="156" t="str">
        <f t="shared" si="74"/>
        <v/>
      </c>
      <c r="DJ38" s="156"/>
      <c r="DK38" s="156"/>
      <c r="DL38" s="156"/>
      <c r="DM38" s="156"/>
      <c r="DN38" s="156"/>
      <c r="DO38" s="156"/>
      <c r="DP38" s="156"/>
      <c r="DQ38" s="156"/>
      <c r="DR38" s="156"/>
      <c r="DS38" s="156">
        <f t="shared" si="77"/>
        <v>34</v>
      </c>
      <c r="DT38" s="156" t="str">
        <f t="shared" si="78"/>
        <v/>
      </c>
      <c r="DU38" s="156" t="str">
        <f t="shared" si="79"/>
        <v/>
      </c>
      <c r="DV38" s="156" t="str">
        <f t="shared" si="41"/>
        <v/>
      </c>
      <c r="DW38" s="156" t="str">
        <f t="shared" si="80"/>
        <v/>
      </c>
      <c r="DX38" s="156" t="str">
        <f t="shared" si="81"/>
        <v/>
      </c>
      <c r="DY38" s="156" t="str">
        <f t="shared" si="82"/>
        <v/>
      </c>
      <c r="DZ38" s="156" t="str">
        <f t="shared" si="83"/>
        <v/>
      </c>
      <c r="EA38" s="156"/>
      <c r="EB38" s="156"/>
      <c r="EC38" s="156"/>
      <c r="ED38" s="156"/>
      <c r="EE38" s="156"/>
      <c r="EF38" s="156"/>
      <c r="EG38" s="156"/>
      <c r="EH38" s="156"/>
    </row>
    <row r="39" spans="2:138" ht="18.75" customHeight="1">
      <c r="B39" s="59">
        <v>35</v>
      </c>
      <c r="C39" s="87"/>
      <c r="D39" s="88"/>
      <c r="E39" s="89"/>
      <c r="F39" s="90"/>
      <c r="G39" s="91"/>
      <c r="H39" s="60" t="s">
        <v>1377</v>
      </c>
      <c r="I39" s="91"/>
      <c r="J39" s="60" t="s">
        <v>1378</v>
      </c>
      <c r="K39" s="91"/>
      <c r="L39" s="60" t="s">
        <v>8</v>
      </c>
      <c r="M39" s="89"/>
      <c r="N39" s="61" t="s">
        <v>8</v>
      </c>
      <c r="O39" s="91"/>
      <c r="P39" s="60" t="s">
        <v>9</v>
      </c>
      <c r="Q39" s="89"/>
      <c r="R39" s="61" t="s">
        <v>10</v>
      </c>
      <c r="S39" s="49" t="str">
        <f t="shared" si="0"/>
        <v/>
      </c>
      <c r="T39" s="62" t="str">
        <f t="shared" si="1"/>
        <v/>
      </c>
      <c r="U39" s="63" t="str">
        <f t="shared" si="2"/>
        <v/>
      </c>
      <c r="V39" s="64" t="str">
        <f t="shared" si="3"/>
        <v/>
      </c>
      <c r="W39" s="62" t="str">
        <f t="shared" si="4"/>
        <v/>
      </c>
      <c r="X39" s="63" t="str">
        <f t="shared" si="5"/>
        <v/>
      </c>
      <c r="Y39" s="64" t="str">
        <f t="shared" si="6"/>
        <v/>
      </c>
      <c r="Z39" s="62" t="str">
        <f t="shared" si="7"/>
        <v/>
      </c>
      <c r="AA39" s="63" t="str">
        <f t="shared" si="8"/>
        <v/>
      </c>
      <c r="AB39" s="64" t="str">
        <f t="shared" si="9"/>
        <v/>
      </c>
      <c r="AC39" s="14" t="str">
        <f t="shared" si="49"/>
        <v/>
      </c>
      <c r="AD39" s="53" t="str">
        <f t="shared" si="10"/>
        <v/>
      </c>
      <c r="AE39" s="53" t="str">
        <f t="shared" si="11"/>
        <v/>
      </c>
      <c r="AF39" s="53" t="str">
        <f t="shared" si="12"/>
        <v/>
      </c>
      <c r="AG39" s="17" t="str">
        <f t="shared" si="13"/>
        <v/>
      </c>
      <c r="AH39" s="14" t="str">
        <f t="shared" si="14"/>
        <v/>
      </c>
      <c r="AI39" s="14" t="str">
        <f t="shared" si="15"/>
        <v/>
      </c>
      <c r="AL39" s="14">
        <f t="shared" si="16"/>
        <v>35</v>
      </c>
      <c r="AM39" s="14" t="str">
        <f t="shared" si="17"/>
        <v/>
      </c>
      <c r="AN39" s="14" t="str">
        <f t="shared" si="18"/>
        <v/>
      </c>
      <c r="AO39" s="14" t="str">
        <f t="shared" si="19"/>
        <v/>
      </c>
      <c r="AP39" s="17" t="str">
        <f t="shared" si="50"/>
        <v/>
      </c>
      <c r="AQ39" s="14" t="str">
        <f t="shared" si="20"/>
        <v/>
      </c>
      <c r="AT39" s="14">
        <v>35</v>
      </c>
      <c r="AU39" s="14" t="s">
        <v>1426</v>
      </c>
      <c r="AV39" s="14">
        <f>入力3!AG39</f>
        <v>0</v>
      </c>
      <c r="AW39" s="14" t="str">
        <f>入力3!AH39</f>
        <v/>
      </c>
      <c r="AX39" s="14" t="str">
        <f>入力3!AI39</f>
        <v/>
      </c>
      <c r="AY39" s="14" t="str">
        <f>入力3!AJ39</f>
        <v/>
      </c>
      <c r="AZ39" s="14" t="str">
        <f t="shared" si="51"/>
        <v/>
      </c>
      <c r="BA39" s="14" t="str">
        <f t="shared" si="92"/>
        <v/>
      </c>
      <c r="BB39" s="14" t="str">
        <f t="shared" si="86"/>
        <v/>
      </c>
      <c r="BC39" s="14" t="str">
        <f t="shared" si="87"/>
        <v/>
      </c>
      <c r="BH39" s="108">
        <v>35</v>
      </c>
      <c r="BI39" s="14" t="s">
        <v>1426</v>
      </c>
      <c r="BJ39" s="14">
        <f>入力4!AG39</f>
        <v>0</v>
      </c>
      <c r="BK39" s="14" t="str">
        <f>入力4!AH39</f>
        <v/>
      </c>
      <c r="BL39" s="14" t="str">
        <f>入力4!AI39</f>
        <v/>
      </c>
      <c r="BM39" s="14" t="str">
        <f>入力4!AJ39</f>
        <v/>
      </c>
      <c r="BN39" s="14" t="str">
        <f t="shared" si="53"/>
        <v/>
      </c>
      <c r="BO39" s="14" t="str">
        <f t="shared" si="23"/>
        <v/>
      </c>
      <c r="BP39" s="14" t="str">
        <f t="shared" si="88"/>
        <v/>
      </c>
      <c r="BQ39" s="14" t="str">
        <f t="shared" si="89"/>
        <v/>
      </c>
      <c r="BV39" s="14">
        <v>35</v>
      </c>
      <c r="BW39" s="14" t="s">
        <v>1426</v>
      </c>
      <c r="BX39" s="14">
        <f>入力5!AG39</f>
        <v>0</v>
      </c>
      <c r="BY39" s="14" t="str">
        <f>入力5!AH39</f>
        <v/>
      </c>
      <c r="BZ39" s="14" t="str">
        <f>入力5!AI39</f>
        <v/>
      </c>
      <c r="CA39" s="14" t="str">
        <f>入力5!AJ39</f>
        <v/>
      </c>
      <c r="CB39" s="14" t="str">
        <f t="shared" si="54"/>
        <v/>
      </c>
      <c r="CC39" s="14" t="str">
        <f t="shared" si="26"/>
        <v/>
      </c>
      <c r="CD39" s="14" t="str">
        <f t="shared" si="90"/>
        <v/>
      </c>
      <c r="CE39" s="14" t="str">
        <f t="shared" si="91"/>
        <v/>
      </c>
      <c r="CK39" s="156">
        <f t="shared" si="55"/>
        <v>35</v>
      </c>
      <c r="CL39" s="156" t="str">
        <f t="shared" si="56"/>
        <v/>
      </c>
      <c r="CM39" s="156" t="str">
        <f t="shared" si="57"/>
        <v/>
      </c>
      <c r="CN39" s="156" t="str">
        <f t="shared" si="58"/>
        <v/>
      </c>
      <c r="CO39" s="156" t="str">
        <f t="shared" si="59"/>
        <v/>
      </c>
      <c r="CP39" s="156" t="str">
        <f t="shared" si="60"/>
        <v/>
      </c>
      <c r="CQ39" s="156" t="str">
        <f t="shared" si="61"/>
        <v/>
      </c>
      <c r="CR39" s="156" t="str">
        <f t="shared" si="62"/>
        <v/>
      </c>
      <c r="CS39" s="156"/>
      <c r="CT39" s="156"/>
      <c r="CU39" s="156"/>
      <c r="CV39" s="156"/>
      <c r="CW39" s="156"/>
      <c r="CX39" s="156"/>
      <c r="CY39" s="156"/>
      <c r="CZ39" s="156"/>
      <c r="DA39" s="156"/>
      <c r="DB39" s="156">
        <f t="shared" si="68"/>
        <v>35</v>
      </c>
      <c r="DC39" s="156" t="str">
        <f t="shared" si="69"/>
        <v/>
      </c>
      <c r="DD39" s="156" t="str">
        <f t="shared" si="70"/>
        <v/>
      </c>
      <c r="DE39" s="156" t="str">
        <f t="shared" si="33"/>
        <v/>
      </c>
      <c r="DF39" s="156" t="str">
        <f t="shared" si="71"/>
        <v/>
      </c>
      <c r="DG39" s="156" t="str">
        <f t="shared" si="72"/>
        <v/>
      </c>
      <c r="DH39" s="156" t="str">
        <f t="shared" si="73"/>
        <v/>
      </c>
      <c r="DI39" s="156" t="str">
        <f t="shared" si="74"/>
        <v/>
      </c>
      <c r="DJ39" s="156"/>
      <c r="DK39" s="156"/>
      <c r="DL39" s="156"/>
      <c r="DM39" s="156"/>
      <c r="DN39" s="156"/>
      <c r="DO39" s="156"/>
      <c r="DP39" s="156"/>
      <c r="DQ39" s="156"/>
      <c r="DR39" s="156"/>
      <c r="DS39" s="156">
        <f t="shared" si="77"/>
        <v>35</v>
      </c>
      <c r="DT39" s="156" t="str">
        <f t="shared" si="78"/>
        <v/>
      </c>
      <c r="DU39" s="156" t="str">
        <f t="shared" si="79"/>
        <v/>
      </c>
      <c r="DV39" s="156" t="str">
        <f t="shared" si="41"/>
        <v/>
      </c>
      <c r="DW39" s="156" t="str">
        <f t="shared" si="80"/>
        <v/>
      </c>
      <c r="DX39" s="156" t="str">
        <f t="shared" si="81"/>
        <v/>
      </c>
      <c r="DY39" s="156" t="str">
        <f t="shared" si="82"/>
        <v/>
      </c>
      <c r="DZ39" s="156" t="str">
        <f t="shared" si="83"/>
        <v/>
      </c>
      <c r="EA39" s="156"/>
      <c r="EB39" s="156"/>
      <c r="EC39" s="156"/>
      <c r="ED39" s="156"/>
      <c r="EE39" s="156"/>
      <c r="EF39" s="156"/>
      <c r="EG39" s="156"/>
      <c r="EH39" s="156"/>
    </row>
    <row r="40" spans="2:138" ht="18.75" customHeight="1">
      <c r="B40" s="59">
        <v>36</v>
      </c>
      <c r="C40" s="87"/>
      <c r="D40" s="88"/>
      <c r="E40" s="89"/>
      <c r="F40" s="90"/>
      <c r="G40" s="91"/>
      <c r="H40" s="60" t="s">
        <v>1377</v>
      </c>
      <c r="I40" s="91"/>
      <c r="J40" s="60" t="s">
        <v>1378</v>
      </c>
      <c r="K40" s="91"/>
      <c r="L40" s="60" t="s">
        <v>8</v>
      </c>
      <c r="M40" s="89"/>
      <c r="N40" s="61" t="s">
        <v>8</v>
      </c>
      <c r="O40" s="91"/>
      <c r="P40" s="60" t="s">
        <v>9</v>
      </c>
      <c r="Q40" s="89"/>
      <c r="R40" s="61" t="s">
        <v>10</v>
      </c>
      <c r="S40" s="49" t="str">
        <f t="shared" si="0"/>
        <v/>
      </c>
      <c r="T40" s="62" t="str">
        <f t="shared" si="1"/>
        <v/>
      </c>
      <c r="U40" s="63" t="str">
        <f t="shared" si="2"/>
        <v/>
      </c>
      <c r="V40" s="64" t="str">
        <f t="shared" si="3"/>
        <v/>
      </c>
      <c r="W40" s="62" t="str">
        <f t="shared" si="4"/>
        <v/>
      </c>
      <c r="X40" s="63" t="str">
        <f t="shared" si="5"/>
        <v/>
      </c>
      <c r="Y40" s="64" t="str">
        <f t="shared" si="6"/>
        <v/>
      </c>
      <c r="Z40" s="62" t="str">
        <f t="shared" si="7"/>
        <v/>
      </c>
      <c r="AA40" s="63" t="str">
        <f t="shared" si="8"/>
        <v/>
      </c>
      <c r="AB40" s="64" t="str">
        <f t="shared" si="9"/>
        <v/>
      </c>
      <c r="AC40" s="14" t="str">
        <f t="shared" si="49"/>
        <v/>
      </c>
      <c r="AD40" s="53" t="str">
        <f t="shared" si="10"/>
        <v/>
      </c>
      <c r="AE40" s="53" t="str">
        <f t="shared" si="11"/>
        <v/>
      </c>
      <c r="AF40" s="53" t="str">
        <f t="shared" si="12"/>
        <v/>
      </c>
      <c r="AG40" s="17" t="str">
        <f t="shared" si="13"/>
        <v/>
      </c>
      <c r="AH40" s="14" t="str">
        <f t="shared" si="14"/>
        <v/>
      </c>
      <c r="AI40" s="14" t="str">
        <f t="shared" si="15"/>
        <v/>
      </c>
      <c r="AL40" s="14">
        <f t="shared" si="16"/>
        <v>36</v>
      </c>
      <c r="AM40" s="14" t="str">
        <f t="shared" si="17"/>
        <v/>
      </c>
      <c r="AN40" s="14" t="str">
        <f t="shared" si="18"/>
        <v/>
      </c>
      <c r="AO40" s="14" t="str">
        <f t="shared" si="19"/>
        <v/>
      </c>
      <c r="AP40" s="17" t="str">
        <f t="shared" si="50"/>
        <v/>
      </c>
      <c r="AQ40" s="14" t="str">
        <f t="shared" si="20"/>
        <v/>
      </c>
      <c r="AT40" s="14">
        <v>36</v>
      </c>
      <c r="AU40" s="14" t="s">
        <v>1427</v>
      </c>
      <c r="AV40" s="14">
        <f>入力3!AG40</f>
        <v>0</v>
      </c>
      <c r="AW40" s="14" t="str">
        <f>入力3!AH40</f>
        <v/>
      </c>
      <c r="AX40" s="14" t="str">
        <f>入力3!AI40</f>
        <v/>
      </c>
      <c r="AY40" s="14" t="str">
        <f>入力3!AJ40</f>
        <v/>
      </c>
      <c r="AZ40" s="14" t="str">
        <f t="shared" si="51"/>
        <v/>
      </c>
      <c r="BA40" s="14" t="str">
        <f t="shared" si="92"/>
        <v/>
      </c>
      <c r="BB40" s="14" t="str">
        <f t="shared" si="86"/>
        <v/>
      </c>
      <c r="BC40" s="14" t="str">
        <f t="shared" si="87"/>
        <v/>
      </c>
      <c r="BH40" s="108">
        <v>36</v>
      </c>
      <c r="BI40" s="14" t="s">
        <v>1427</v>
      </c>
      <c r="BJ40" s="14">
        <f>入力4!AG40</f>
        <v>0</v>
      </c>
      <c r="BK40" s="14" t="str">
        <f>入力4!AH40</f>
        <v/>
      </c>
      <c r="BL40" s="14" t="str">
        <f>入力4!AI40</f>
        <v/>
      </c>
      <c r="BM40" s="14" t="str">
        <f>入力4!AJ40</f>
        <v/>
      </c>
      <c r="BN40" s="14" t="str">
        <f t="shared" si="53"/>
        <v/>
      </c>
      <c r="BO40" s="14" t="str">
        <f t="shared" si="23"/>
        <v/>
      </c>
      <c r="BP40" s="14" t="str">
        <f t="shared" si="88"/>
        <v/>
      </c>
      <c r="BQ40" s="14" t="str">
        <f t="shared" si="89"/>
        <v/>
      </c>
      <c r="BV40" s="14">
        <v>36</v>
      </c>
      <c r="BW40" s="14" t="s">
        <v>1427</v>
      </c>
      <c r="BX40" s="14">
        <f>入力5!AG40</f>
        <v>0</v>
      </c>
      <c r="BY40" s="14" t="str">
        <f>入力5!AH40</f>
        <v/>
      </c>
      <c r="BZ40" s="14" t="str">
        <f>入力5!AI40</f>
        <v/>
      </c>
      <c r="CA40" s="14" t="str">
        <f>入力5!AJ40</f>
        <v/>
      </c>
      <c r="CB40" s="14" t="str">
        <f t="shared" si="54"/>
        <v/>
      </c>
      <c r="CC40" s="14" t="str">
        <f t="shared" si="26"/>
        <v/>
      </c>
      <c r="CD40" s="14" t="str">
        <f t="shared" si="90"/>
        <v/>
      </c>
      <c r="CE40" s="14" t="str">
        <f t="shared" si="91"/>
        <v/>
      </c>
      <c r="CK40" s="156">
        <f t="shared" si="55"/>
        <v>36</v>
      </c>
      <c r="CL40" s="156" t="str">
        <f t="shared" si="56"/>
        <v/>
      </c>
      <c r="CM40" s="156" t="str">
        <f t="shared" si="57"/>
        <v/>
      </c>
      <c r="CN40" s="156" t="str">
        <f t="shared" si="58"/>
        <v/>
      </c>
      <c r="CO40" s="156" t="str">
        <f t="shared" si="59"/>
        <v/>
      </c>
      <c r="CP40" s="156" t="str">
        <f t="shared" si="60"/>
        <v/>
      </c>
      <c r="CQ40" s="156" t="str">
        <f t="shared" si="61"/>
        <v/>
      </c>
      <c r="CR40" s="156" t="str">
        <f t="shared" si="62"/>
        <v/>
      </c>
      <c r="CS40" s="156"/>
      <c r="CT40" s="156"/>
      <c r="CU40" s="156"/>
      <c r="CV40" s="156"/>
      <c r="CW40" s="156"/>
      <c r="CX40" s="156"/>
      <c r="CY40" s="156"/>
      <c r="CZ40" s="156"/>
      <c r="DA40" s="156"/>
      <c r="DB40" s="156">
        <f t="shared" si="68"/>
        <v>36</v>
      </c>
      <c r="DC40" s="156" t="str">
        <f t="shared" si="69"/>
        <v/>
      </c>
      <c r="DD40" s="156" t="str">
        <f t="shared" si="70"/>
        <v/>
      </c>
      <c r="DE40" s="156" t="str">
        <f t="shared" si="33"/>
        <v/>
      </c>
      <c r="DF40" s="156" t="str">
        <f t="shared" si="71"/>
        <v/>
      </c>
      <c r="DG40" s="156" t="str">
        <f t="shared" si="72"/>
        <v/>
      </c>
      <c r="DH40" s="156" t="str">
        <f t="shared" si="73"/>
        <v/>
      </c>
      <c r="DI40" s="156" t="str">
        <f t="shared" si="74"/>
        <v/>
      </c>
      <c r="DJ40" s="156"/>
      <c r="DK40" s="156"/>
      <c r="DL40" s="156"/>
      <c r="DM40" s="156"/>
      <c r="DN40" s="156"/>
      <c r="DO40" s="156"/>
      <c r="DP40" s="156"/>
      <c r="DQ40" s="156"/>
      <c r="DR40" s="156"/>
      <c r="DS40" s="156">
        <f t="shared" si="77"/>
        <v>36</v>
      </c>
      <c r="DT40" s="156" t="str">
        <f t="shared" si="78"/>
        <v/>
      </c>
      <c r="DU40" s="156" t="str">
        <f t="shared" si="79"/>
        <v/>
      </c>
      <c r="DV40" s="156" t="str">
        <f t="shared" si="41"/>
        <v/>
      </c>
      <c r="DW40" s="156" t="str">
        <f t="shared" si="80"/>
        <v/>
      </c>
      <c r="DX40" s="156" t="str">
        <f t="shared" si="81"/>
        <v/>
      </c>
      <c r="DY40" s="156" t="str">
        <f t="shared" si="82"/>
        <v/>
      </c>
      <c r="DZ40" s="156" t="str">
        <f t="shared" si="83"/>
        <v/>
      </c>
      <c r="EA40" s="156"/>
      <c r="EB40" s="156"/>
      <c r="EC40" s="156"/>
      <c r="ED40" s="156"/>
      <c r="EE40" s="156"/>
      <c r="EF40" s="156"/>
      <c r="EG40" s="156"/>
      <c r="EH40" s="156"/>
    </row>
    <row r="41" spans="2:138" ht="18.75" customHeight="1">
      <c r="B41" s="59">
        <v>37</v>
      </c>
      <c r="C41" s="87"/>
      <c r="D41" s="88"/>
      <c r="E41" s="89"/>
      <c r="F41" s="90"/>
      <c r="G41" s="91"/>
      <c r="H41" s="60" t="s">
        <v>1377</v>
      </c>
      <c r="I41" s="91"/>
      <c r="J41" s="60" t="s">
        <v>1378</v>
      </c>
      <c r="K41" s="91"/>
      <c r="L41" s="60" t="s">
        <v>8</v>
      </c>
      <c r="M41" s="89"/>
      <c r="N41" s="61" t="s">
        <v>8</v>
      </c>
      <c r="O41" s="91"/>
      <c r="P41" s="60" t="s">
        <v>9</v>
      </c>
      <c r="Q41" s="89"/>
      <c r="R41" s="61" t="s">
        <v>10</v>
      </c>
      <c r="S41" s="49" t="str">
        <f t="shared" si="0"/>
        <v/>
      </c>
      <c r="T41" s="62" t="str">
        <f t="shared" si="1"/>
        <v/>
      </c>
      <c r="U41" s="63" t="str">
        <f t="shared" si="2"/>
        <v/>
      </c>
      <c r="V41" s="64" t="str">
        <f t="shared" si="3"/>
        <v/>
      </c>
      <c r="W41" s="62" t="str">
        <f t="shared" si="4"/>
        <v/>
      </c>
      <c r="X41" s="63" t="str">
        <f t="shared" si="5"/>
        <v/>
      </c>
      <c r="Y41" s="64" t="str">
        <f t="shared" si="6"/>
        <v/>
      </c>
      <c r="Z41" s="62" t="str">
        <f t="shared" si="7"/>
        <v/>
      </c>
      <c r="AA41" s="63" t="str">
        <f t="shared" si="8"/>
        <v/>
      </c>
      <c r="AB41" s="64" t="str">
        <f t="shared" si="9"/>
        <v/>
      </c>
      <c r="AC41" s="14" t="str">
        <f t="shared" si="49"/>
        <v/>
      </c>
      <c r="AD41" s="53" t="str">
        <f t="shared" si="10"/>
        <v/>
      </c>
      <c r="AE41" s="53" t="str">
        <f t="shared" si="11"/>
        <v/>
      </c>
      <c r="AF41" s="53" t="str">
        <f t="shared" si="12"/>
        <v/>
      </c>
      <c r="AG41" s="17" t="str">
        <f t="shared" si="13"/>
        <v/>
      </c>
      <c r="AH41" s="14" t="str">
        <f t="shared" si="14"/>
        <v/>
      </c>
      <c r="AI41" s="14" t="str">
        <f t="shared" si="15"/>
        <v/>
      </c>
      <c r="AL41" s="14">
        <f t="shared" si="16"/>
        <v>37</v>
      </c>
      <c r="AM41" s="14" t="str">
        <f t="shared" si="17"/>
        <v/>
      </c>
      <c r="AN41" s="14" t="str">
        <f t="shared" si="18"/>
        <v/>
      </c>
      <c r="AO41" s="14" t="str">
        <f t="shared" si="19"/>
        <v/>
      </c>
      <c r="AP41" s="17" t="str">
        <f t="shared" si="50"/>
        <v/>
      </c>
      <c r="AQ41" s="14" t="str">
        <f t="shared" si="20"/>
        <v/>
      </c>
      <c r="AT41" s="14">
        <v>37</v>
      </c>
      <c r="AU41" s="14" t="s">
        <v>1427</v>
      </c>
      <c r="AV41" s="14">
        <f>入力3!AG41</f>
        <v>0</v>
      </c>
      <c r="AW41" s="14" t="str">
        <f>入力3!AH41</f>
        <v/>
      </c>
      <c r="AX41" s="14" t="str">
        <f>入力3!AI41</f>
        <v/>
      </c>
      <c r="AY41" s="14" t="str">
        <f>入力3!AJ41</f>
        <v/>
      </c>
      <c r="AZ41" s="14" t="str">
        <f t="shared" si="51"/>
        <v/>
      </c>
      <c r="BA41" s="14" t="str">
        <f t="shared" si="92"/>
        <v/>
      </c>
      <c r="BB41" s="14" t="str">
        <f t="shared" si="86"/>
        <v/>
      </c>
      <c r="BC41" s="14" t="str">
        <f t="shared" si="87"/>
        <v/>
      </c>
      <c r="BH41" s="108">
        <v>37</v>
      </c>
      <c r="BI41" s="14" t="s">
        <v>1427</v>
      </c>
      <c r="BJ41" s="14">
        <f>入力4!AG41</f>
        <v>0</v>
      </c>
      <c r="BK41" s="14" t="str">
        <f>入力4!AH41</f>
        <v/>
      </c>
      <c r="BL41" s="14" t="str">
        <f>入力4!AI41</f>
        <v/>
      </c>
      <c r="BM41" s="14" t="str">
        <f>入力4!AJ41</f>
        <v/>
      </c>
      <c r="BN41" s="14" t="str">
        <f t="shared" si="53"/>
        <v/>
      </c>
      <c r="BO41" s="14" t="str">
        <f t="shared" si="23"/>
        <v/>
      </c>
      <c r="BP41" s="14" t="str">
        <f t="shared" si="88"/>
        <v/>
      </c>
      <c r="BQ41" s="14" t="str">
        <f t="shared" si="89"/>
        <v/>
      </c>
      <c r="BV41" s="14">
        <v>37</v>
      </c>
      <c r="BW41" s="14" t="s">
        <v>1427</v>
      </c>
      <c r="BX41" s="14">
        <f>入力5!AG41</f>
        <v>0</v>
      </c>
      <c r="BY41" s="14" t="str">
        <f>入力5!AH41</f>
        <v/>
      </c>
      <c r="BZ41" s="14" t="str">
        <f>入力5!AI41</f>
        <v/>
      </c>
      <c r="CA41" s="14" t="str">
        <f>入力5!AJ41</f>
        <v/>
      </c>
      <c r="CB41" s="14" t="str">
        <f t="shared" si="54"/>
        <v/>
      </c>
      <c r="CC41" s="14" t="str">
        <f t="shared" si="26"/>
        <v/>
      </c>
      <c r="CD41" s="14" t="str">
        <f t="shared" si="90"/>
        <v/>
      </c>
      <c r="CE41" s="14" t="str">
        <f t="shared" si="91"/>
        <v/>
      </c>
      <c r="CK41" s="156">
        <f t="shared" si="55"/>
        <v>37</v>
      </c>
      <c r="CL41" s="156" t="str">
        <f t="shared" si="56"/>
        <v/>
      </c>
      <c r="CM41" s="156" t="str">
        <f t="shared" si="57"/>
        <v/>
      </c>
      <c r="CN41" s="156" t="str">
        <f t="shared" si="58"/>
        <v/>
      </c>
      <c r="CO41" s="156" t="str">
        <f t="shared" si="59"/>
        <v/>
      </c>
      <c r="CP41" s="156" t="str">
        <f t="shared" si="60"/>
        <v/>
      </c>
      <c r="CQ41" s="156" t="str">
        <f t="shared" si="61"/>
        <v/>
      </c>
      <c r="CR41" s="156" t="str">
        <f t="shared" si="62"/>
        <v/>
      </c>
      <c r="CS41" s="156"/>
      <c r="CT41" s="156"/>
      <c r="CU41" s="156"/>
      <c r="CV41" s="156"/>
      <c r="CW41" s="156"/>
      <c r="CX41" s="156"/>
      <c r="CY41" s="156"/>
      <c r="CZ41" s="156"/>
      <c r="DA41" s="156"/>
      <c r="DB41" s="156">
        <f t="shared" si="68"/>
        <v>37</v>
      </c>
      <c r="DC41" s="156" t="str">
        <f t="shared" si="69"/>
        <v/>
      </c>
      <c r="DD41" s="156" t="str">
        <f t="shared" si="70"/>
        <v/>
      </c>
      <c r="DE41" s="156" t="str">
        <f t="shared" si="33"/>
        <v/>
      </c>
      <c r="DF41" s="156" t="str">
        <f t="shared" si="71"/>
        <v/>
      </c>
      <c r="DG41" s="156" t="str">
        <f t="shared" si="72"/>
        <v/>
      </c>
      <c r="DH41" s="156" t="str">
        <f t="shared" si="73"/>
        <v/>
      </c>
      <c r="DI41" s="156" t="str">
        <f t="shared" si="74"/>
        <v/>
      </c>
      <c r="DJ41" s="156"/>
      <c r="DK41" s="156"/>
      <c r="DL41" s="156"/>
      <c r="DM41" s="156"/>
      <c r="DN41" s="156"/>
      <c r="DO41" s="156"/>
      <c r="DP41" s="156"/>
      <c r="DQ41" s="156"/>
      <c r="DR41" s="156"/>
      <c r="DS41" s="156">
        <f t="shared" si="77"/>
        <v>37</v>
      </c>
      <c r="DT41" s="156" t="str">
        <f t="shared" si="78"/>
        <v/>
      </c>
      <c r="DU41" s="156" t="str">
        <f t="shared" si="79"/>
        <v/>
      </c>
      <c r="DV41" s="156" t="str">
        <f t="shared" si="41"/>
        <v/>
      </c>
      <c r="DW41" s="156" t="str">
        <f t="shared" si="80"/>
        <v/>
      </c>
      <c r="DX41" s="156" t="str">
        <f t="shared" si="81"/>
        <v/>
      </c>
      <c r="DY41" s="156" t="str">
        <f t="shared" si="82"/>
        <v/>
      </c>
      <c r="DZ41" s="156" t="str">
        <f t="shared" si="83"/>
        <v/>
      </c>
      <c r="EA41" s="156"/>
      <c r="EB41" s="156"/>
      <c r="EC41" s="156"/>
      <c r="ED41" s="156"/>
      <c r="EE41" s="156"/>
      <c r="EF41" s="156"/>
      <c r="EG41" s="156"/>
      <c r="EH41" s="156"/>
    </row>
    <row r="42" spans="2:138" ht="18.75" customHeight="1">
      <c r="B42" s="59">
        <v>38</v>
      </c>
      <c r="C42" s="87"/>
      <c r="D42" s="88"/>
      <c r="E42" s="89"/>
      <c r="F42" s="90"/>
      <c r="G42" s="91"/>
      <c r="H42" s="60" t="s">
        <v>1377</v>
      </c>
      <c r="I42" s="91"/>
      <c r="J42" s="60" t="s">
        <v>1378</v>
      </c>
      <c r="K42" s="91"/>
      <c r="L42" s="60" t="s">
        <v>8</v>
      </c>
      <c r="M42" s="89"/>
      <c r="N42" s="61" t="s">
        <v>8</v>
      </c>
      <c r="O42" s="91"/>
      <c r="P42" s="60" t="s">
        <v>9</v>
      </c>
      <c r="Q42" s="89"/>
      <c r="R42" s="61" t="s">
        <v>10</v>
      </c>
      <c r="S42" s="49" t="str">
        <f t="shared" si="0"/>
        <v/>
      </c>
      <c r="T42" s="62" t="str">
        <f t="shared" si="1"/>
        <v/>
      </c>
      <c r="U42" s="63" t="str">
        <f t="shared" si="2"/>
        <v/>
      </c>
      <c r="V42" s="64" t="str">
        <f t="shared" si="3"/>
        <v/>
      </c>
      <c r="W42" s="62" t="str">
        <f t="shared" si="4"/>
        <v/>
      </c>
      <c r="X42" s="63" t="str">
        <f t="shared" si="5"/>
        <v/>
      </c>
      <c r="Y42" s="64" t="str">
        <f t="shared" si="6"/>
        <v/>
      </c>
      <c r="Z42" s="62" t="str">
        <f t="shared" si="7"/>
        <v/>
      </c>
      <c r="AA42" s="63" t="str">
        <f t="shared" si="8"/>
        <v/>
      </c>
      <c r="AB42" s="64" t="str">
        <f t="shared" si="9"/>
        <v/>
      </c>
      <c r="AC42" s="14" t="str">
        <f t="shared" si="49"/>
        <v/>
      </c>
      <c r="AD42" s="53" t="str">
        <f t="shared" si="10"/>
        <v/>
      </c>
      <c r="AE42" s="53" t="str">
        <f t="shared" si="11"/>
        <v/>
      </c>
      <c r="AF42" s="53" t="str">
        <f t="shared" si="12"/>
        <v/>
      </c>
      <c r="AG42" s="17" t="str">
        <f t="shared" si="13"/>
        <v/>
      </c>
      <c r="AH42" s="14" t="str">
        <f t="shared" si="14"/>
        <v/>
      </c>
      <c r="AI42" s="14" t="str">
        <f t="shared" si="15"/>
        <v/>
      </c>
      <c r="AL42" s="14">
        <f t="shared" si="16"/>
        <v>38</v>
      </c>
      <c r="AM42" s="14" t="str">
        <f t="shared" si="17"/>
        <v/>
      </c>
      <c r="AN42" s="14" t="str">
        <f t="shared" si="18"/>
        <v/>
      </c>
      <c r="AO42" s="14" t="str">
        <f t="shared" si="19"/>
        <v/>
      </c>
      <c r="AP42" s="17" t="str">
        <f t="shared" si="50"/>
        <v/>
      </c>
      <c r="AQ42" s="14" t="str">
        <f t="shared" si="20"/>
        <v/>
      </c>
      <c r="AT42" s="14">
        <v>38</v>
      </c>
      <c r="AU42" s="14" t="s">
        <v>1427</v>
      </c>
      <c r="AV42" s="14">
        <f>入力3!AG42</f>
        <v>0</v>
      </c>
      <c r="AW42" s="14" t="str">
        <f>入力3!AH42</f>
        <v/>
      </c>
      <c r="AX42" s="14" t="str">
        <f>入力3!AI42</f>
        <v/>
      </c>
      <c r="AY42" s="14" t="str">
        <f>入力3!AJ42</f>
        <v/>
      </c>
      <c r="AZ42" s="14" t="str">
        <f t="shared" si="51"/>
        <v/>
      </c>
      <c r="BA42" s="14" t="str">
        <f t="shared" si="92"/>
        <v/>
      </c>
      <c r="BB42" s="14" t="str">
        <f t="shared" si="86"/>
        <v/>
      </c>
      <c r="BC42" s="14" t="str">
        <f t="shared" si="87"/>
        <v/>
      </c>
      <c r="BH42" s="108">
        <v>38</v>
      </c>
      <c r="BI42" s="14" t="s">
        <v>1427</v>
      </c>
      <c r="BJ42" s="14">
        <f>入力4!AG42</f>
        <v>0</v>
      </c>
      <c r="BK42" s="14" t="str">
        <f>入力4!AH42</f>
        <v/>
      </c>
      <c r="BL42" s="14" t="str">
        <f>入力4!AI42</f>
        <v/>
      </c>
      <c r="BM42" s="14" t="str">
        <f>入力4!AJ42</f>
        <v/>
      </c>
      <c r="BN42" s="14" t="str">
        <f t="shared" si="53"/>
        <v/>
      </c>
      <c r="BO42" s="14" t="str">
        <f t="shared" si="23"/>
        <v/>
      </c>
      <c r="BP42" s="14" t="str">
        <f t="shared" si="88"/>
        <v/>
      </c>
      <c r="BQ42" s="14" t="str">
        <f t="shared" si="89"/>
        <v/>
      </c>
      <c r="BV42" s="14">
        <v>38</v>
      </c>
      <c r="BW42" s="14" t="s">
        <v>1427</v>
      </c>
      <c r="BX42" s="14">
        <f>入力5!AG42</f>
        <v>0</v>
      </c>
      <c r="BY42" s="14" t="str">
        <f>入力5!AH42</f>
        <v/>
      </c>
      <c r="BZ42" s="14" t="str">
        <f>入力5!AI42</f>
        <v/>
      </c>
      <c r="CA42" s="14" t="str">
        <f>入力5!AJ42</f>
        <v/>
      </c>
      <c r="CB42" s="14" t="str">
        <f t="shared" si="54"/>
        <v/>
      </c>
      <c r="CC42" s="14" t="str">
        <f t="shared" si="26"/>
        <v/>
      </c>
      <c r="CD42" s="14" t="str">
        <f t="shared" si="90"/>
        <v/>
      </c>
      <c r="CE42" s="14" t="str">
        <f t="shared" si="91"/>
        <v/>
      </c>
      <c r="CK42" s="156">
        <f t="shared" si="55"/>
        <v>38</v>
      </c>
      <c r="CL42" s="156" t="str">
        <f t="shared" si="56"/>
        <v/>
      </c>
      <c r="CM42" s="156" t="str">
        <f t="shared" si="57"/>
        <v/>
      </c>
      <c r="CN42" s="156" t="str">
        <f t="shared" si="58"/>
        <v/>
      </c>
      <c r="CO42" s="156" t="str">
        <f t="shared" si="59"/>
        <v/>
      </c>
      <c r="CP42" s="156" t="str">
        <f t="shared" si="60"/>
        <v/>
      </c>
      <c r="CQ42" s="156" t="str">
        <f t="shared" si="61"/>
        <v/>
      </c>
      <c r="CR42" s="156" t="str">
        <f t="shared" si="62"/>
        <v/>
      </c>
      <c r="CS42" s="156"/>
      <c r="CT42" s="156"/>
      <c r="CU42" s="156"/>
      <c r="CV42" s="156"/>
      <c r="CW42" s="156"/>
      <c r="CX42" s="156"/>
      <c r="CY42" s="156"/>
      <c r="CZ42" s="156"/>
      <c r="DA42" s="156"/>
      <c r="DB42" s="156">
        <f t="shared" si="68"/>
        <v>38</v>
      </c>
      <c r="DC42" s="156" t="str">
        <f t="shared" si="69"/>
        <v/>
      </c>
      <c r="DD42" s="156" t="str">
        <f t="shared" si="70"/>
        <v/>
      </c>
      <c r="DE42" s="156" t="str">
        <f t="shared" si="33"/>
        <v/>
      </c>
      <c r="DF42" s="156" t="str">
        <f t="shared" si="71"/>
        <v/>
      </c>
      <c r="DG42" s="156" t="str">
        <f t="shared" si="72"/>
        <v/>
      </c>
      <c r="DH42" s="156" t="str">
        <f t="shared" si="73"/>
        <v/>
      </c>
      <c r="DI42" s="156" t="str">
        <f t="shared" si="74"/>
        <v/>
      </c>
      <c r="DJ42" s="156"/>
      <c r="DK42" s="156"/>
      <c r="DL42" s="156"/>
      <c r="DM42" s="156"/>
      <c r="DN42" s="156"/>
      <c r="DO42" s="156"/>
      <c r="DP42" s="156"/>
      <c r="DQ42" s="156"/>
      <c r="DR42" s="156"/>
      <c r="DS42" s="156">
        <f t="shared" si="77"/>
        <v>38</v>
      </c>
      <c r="DT42" s="156" t="str">
        <f t="shared" si="78"/>
        <v/>
      </c>
      <c r="DU42" s="156" t="str">
        <f t="shared" si="79"/>
        <v/>
      </c>
      <c r="DV42" s="156" t="str">
        <f t="shared" si="41"/>
        <v/>
      </c>
      <c r="DW42" s="156" t="str">
        <f t="shared" si="80"/>
        <v/>
      </c>
      <c r="DX42" s="156" t="str">
        <f t="shared" si="81"/>
        <v/>
      </c>
      <c r="DY42" s="156" t="str">
        <f t="shared" si="82"/>
        <v/>
      </c>
      <c r="DZ42" s="156" t="str">
        <f t="shared" si="83"/>
        <v/>
      </c>
      <c r="EA42" s="156"/>
      <c r="EB42" s="156"/>
      <c r="EC42" s="156"/>
      <c r="ED42" s="156"/>
      <c r="EE42" s="156"/>
      <c r="EF42" s="156"/>
      <c r="EG42" s="156"/>
      <c r="EH42" s="156"/>
    </row>
    <row r="43" spans="2:138" ht="18.75" customHeight="1">
      <c r="B43" s="59">
        <v>39</v>
      </c>
      <c r="C43" s="87"/>
      <c r="D43" s="88"/>
      <c r="E43" s="89"/>
      <c r="F43" s="90"/>
      <c r="G43" s="91"/>
      <c r="H43" s="60" t="s">
        <v>1377</v>
      </c>
      <c r="I43" s="91"/>
      <c r="J43" s="60" t="s">
        <v>1378</v>
      </c>
      <c r="K43" s="91"/>
      <c r="L43" s="60" t="s">
        <v>8</v>
      </c>
      <c r="M43" s="89"/>
      <c r="N43" s="61" t="s">
        <v>8</v>
      </c>
      <c r="O43" s="91"/>
      <c r="P43" s="60" t="s">
        <v>9</v>
      </c>
      <c r="Q43" s="89"/>
      <c r="R43" s="61" t="s">
        <v>10</v>
      </c>
      <c r="S43" s="49" t="str">
        <f t="shared" si="0"/>
        <v/>
      </c>
      <c r="T43" s="62" t="str">
        <f t="shared" si="1"/>
        <v/>
      </c>
      <c r="U43" s="63" t="str">
        <f t="shared" si="2"/>
        <v/>
      </c>
      <c r="V43" s="64" t="str">
        <f t="shared" si="3"/>
        <v/>
      </c>
      <c r="W43" s="62" t="str">
        <f t="shared" si="4"/>
        <v/>
      </c>
      <c r="X43" s="63" t="str">
        <f t="shared" si="5"/>
        <v/>
      </c>
      <c r="Y43" s="64" t="str">
        <f t="shared" si="6"/>
        <v/>
      </c>
      <c r="Z43" s="62" t="str">
        <f t="shared" si="7"/>
        <v/>
      </c>
      <c r="AA43" s="63" t="str">
        <f t="shared" si="8"/>
        <v/>
      </c>
      <c r="AB43" s="64" t="str">
        <f t="shared" si="9"/>
        <v/>
      </c>
      <c r="AC43" s="14" t="str">
        <f t="shared" si="49"/>
        <v/>
      </c>
      <c r="AD43" s="53" t="str">
        <f t="shared" si="10"/>
        <v/>
      </c>
      <c r="AE43" s="53" t="str">
        <f t="shared" si="11"/>
        <v/>
      </c>
      <c r="AF43" s="53" t="str">
        <f t="shared" si="12"/>
        <v/>
      </c>
      <c r="AG43" s="17" t="str">
        <f t="shared" si="13"/>
        <v/>
      </c>
      <c r="AH43" s="14" t="str">
        <f t="shared" si="14"/>
        <v/>
      </c>
      <c r="AI43" s="14" t="str">
        <f t="shared" si="15"/>
        <v/>
      </c>
      <c r="AL43" s="14">
        <f t="shared" si="16"/>
        <v>39</v>
      </c>
      <c r="AM43" s="14" t="str">
        <f t="shared" si="17"/>
        <v/>
      </c>
      <c r="AN43" s="14" t="str">
        <f t="shared" si="18"/>
        <v/>
      </c>
      <c r="AO43" s="14" t="str">
        <f t="shared" si="19"/>
        <v/>
      </c>
      <c r="AP43" s="17" t="str">
        <f t="shared" si="50"/>
        <v/>
      </c>
      <c r="AQ43" s="14" t="str">
        <f t="shared" si="20"/>
        <v/>
      </c>
      <c r="AT43" s="14">
        <v>39</v>
      </c>
      <c r="AU43" s="14" t="s">
        <v>1427</v>
      </c>
      <c r="AV43" s="14">
        <f>入力3!AG43</f>
        <v>0</v>
      </c>
      <c r="AW43" s="14" t="str">
        <f>入力3!AH43</f>
        <v/>
      </c>
      <c r="AX43" s="14" t="str">
        <f>入力3!AI43</f>
        <v/>
      </c>
      <c r="AY43" s="14" t="str">
        <f>入力3!AJ43</f>
        <v/>
      </c>
      <c r="AZ43" s="14" t="str">
        <f t="shared" si="51"/>
        <v/>
      </c>
      <c r="BA43" s="14" t="str">
        <f t="shared" si="92"/>
        <v/>
      </c>
      <c r="BB43" s="14" t="str">
        <f t="shared" si="86"/>
        <v/>
      </c>
      <c r="BC43" s="14" t="str">
        <f t="shared" si="87"/>
        <v/>
      </c>
      <c r="BH43" s="108">
        <v>39</v>
      </c>
      <c r="BI43" s="14" t="s">
        <v>1427</v>
      </c>
      <c r="BJ43" s="14">
        <f>入力4!AG43</f>
        <v>0</v>
      </c>
      <c r="BK43" s="14" t="str">
        <f>入力4!AH43</f>
        <v/>
      </c>
      <c r="BL43" s="14" t="str">
        <f>入力4!AI43</f>
        <v/>
      </c>
      <c r="BM43" s="14" t="str">
        <f>入力4!AJ43</f>
        <v/>
      </c>
      <c r="BN43" s="14" t="str">
        <f t="shared" si="53"/>
        <v/>
      </c>
      <c r="BO43" s="14" t="str">
        <f t="shared" si="23"/>
        <v/>
      </c>
      <c r="BP43" s="14" t="str">
        <f t="shared" si="88"/>
        <v/>
      </c>
      <c r="BQ43" s="14" t="str">
        <f t="shared" si="89"/>
        <v/>
      </c>
      <c r="BV43" s="14">
        <v>39</v>
      </c>
      <c r="BW43" s="14" t="s">
        <v>1427</v>
      </c>
      <c r="BX43" s="14">
        <f>入力5!AG43</f>
        <v>0</v>
      </c>
      <c r="BY43" s="14" t="str">
        <f>入力5!AH43</f>
        <v/>
      </c>
      <c r="BZ43" s="14" t="str">
        <f>入力5!AI43</f>
        <v/>
      </c>
      <c r="CA43" s="14" t="str">
        <f>入力5!AJ43</f>
        <v/>
      </c>
      <c r="CB43" s="14" t="str">
        <f t="shared" si="54"/>
        <v/>
      </c>
      <c r="CC43" s="14" t="str">
        <f t="shared" si="26"/>
        <v/>
      </c>
      <c r="CD43" s="14" t="str">
        <f t="shared" si="90"/>
        <v/>
      </c>
      <c r="CE43" s="14" t="str">
        <f t="shared" si="91"/>
        <v/>
      </c>
      <c r="CK43" s="156">
        <f t="shared" si="55"/>
        <v>39</v>
      </c>
      <c r="CL43" s="156" t="str">
        <f t="shared" si="56"/>
        <v/>
      </c>
      <c r="CM43" s="156" t="str">
        <f t="shared" si="57"/>
        <v/>
      </c>
      <c r="CN43" s="156" t="str">
        <f t="shared" si="58"/>
        <v/>
      </c>
      <c r="CO43" s="156" t="str">
        <f t="shared" si="59"/>
        <v/>
      </c>
      <c r="CP43" s="156" t="str">
        <f t="shared" si="60"/>
        <v/>
      </c>
      <c r="CQ43" s="156" t="str">
        <f t="shared" si="61"/>
        <v/>
      </c>
      <c r="CR43" s="156" t="str">
        <f t="shared" si="62"/>
        <v/>
      </c>
      <c r="CS43" s="156"/>
      <c r="CT43" s="156"/>
      <c r="CU43" s="156"/>
      <c r="CV43" s="156"/>
      <c r="CW43" s="156"/>
      <c r="CX43" s="156"/>
      <c r="CY43" s="156"/>
      <c r="CZ43" s="156"/>
      <c r="DA43" s="156"/>
      <c r="DB43" s="156">
        <f t="shared" si="68"/>
        <v>39</v>
      </c>
      <c r="DC43" s="156" t="str">
        <f t="shared" si="69"/>
        <v/>
      </c>
      <c r="DD43" s="156" t="str">
        <f t="shared" si="70"/>
        <v/>
      </c>
      <c r="DE43" s="156" t="str">
        <f t="shared" si="33"/>
        <v/>
      </c>
      <c r="DF43" s="156" t="str">
        <f t="shared" si="71"/>
        <v/>
      </c>
      <c r="DG43" s="156" t="str">
        <f t="shared" si="72"/>
        <v/>
      </c>
      <c r="DH43" s="156" t="str">
        <f t="shared" si="73"/>
        <v/>
      </c>
      <c r="DI43" s="156" t="str">
        <f t="shared" si="74"/>
        <v/>
      </c>
      <c r="DJ43" s="156"/>
      <c r="DK43" s="156"/>
      <c r="DL43" s="156"/>
      <c r="DM43" s="156"/>
      <c r="DN43" s="156"/>
      <c r="DO43" s="156"/>
      <c r="DP43" s="156"/>
      <c r="DQ43" s="156"/>
      <c r="DR43" s="156"/>
      <c r="DS43" s="156">
        <f t="shared" si="77"/>
        <v>39</v>
      </c>
      <c r="DT43" s="156" t="str">
        <f t="shared" si="78"/>
        <v/>
      </c>
      <c r="DU43" s="156" t="str">
        <f t="shared" si="79"/>
        <v/>
      </c>
      <c r="DV43" s="156" t="str">
        <f t="shared" si="41"/>
        <v/>
      </c>
      <c r="DW43" s="156" t="str">
        <f t="shared" si="80"/>
        <v/>
      </c>
      <c r="DX43" s="156" t="str">
        <f t="shared" si="81"/>
        <v/>
      </c>
      <c r="DY43" s="156" t="str">
        <f t="shared" si="82"/>
        <v/>
      </c>
      <c r="DZ43" s="156" t="str">
        <f t="shared" si="83"/>
        <v/>
      </c>
      <c r="EA43" s="156"/>
      <c r="EB43" s="156"/>
      <c r="EC43" s="156"/>
      <c r="ED43" s="156"/>
      <c r="EE43" s="156"/>
      <c r="EF43" s="156"/>
      <c r="EG43" s="156"/>
      <c r="EH43" s="156"/>
    </row>
    <row r="44" spans="2:138" ht="18.75" customHeight="1" thickBot="1">
      <c r="B44" s="75">
        <v>40</v>
      </c>
      <c r="C44" s="93"/>
      <c r="D44" s="94"/>
      <c r="E44" s="95"/>
      <c r="F44" s="96"/>
      <c r="G44" s="97"/>
      <c r="H44" s="76" t="s">
        <v>1377</v>
      </c>
      <c r="I44" s="97"/>
      <c r="J44" s="76" t="s">
        <v>1378</v>
      </c>
      <c r="K44" s="97"/>
      <c r="L44" s="76" t="s">
        <v>8</v>
      </c>
      <c r="M44" s="95"/>
      <c r="N44" s="77" t="s">
        <v>8</v>
      </c>
      <c r="O44" s="97"/>
      <c r="P44" s="76" t="s">
        <v>9</v>
      </c>
      <c r="Q44" s="95"/>
      <c r="R44" s="77" t="s">
        <v>10</v>
      </c>
      <c r="S44" s="78" t="str">
        <f t="shared" si="0"/>
        <v/>
      </c>
      <c r="T44" s="79" t="str">
        <f t="shared" si="1"/>
        <v/>
      </c>
      <c r="U44" s="80" t="str">
        <f t="shared" si="2"/>
        <v/>
      </c>
      <c r="V44" s="81" t="str">
        <f t="shared" si="3"/>
        <v/>
      </c>
      <c r="W44" s="79" t="str">
        <f t="shared" si="4"/>
        <v/>
      </c>
      <c r="X44" s="80" t="str">
        <f t="shared" si="5"/>
        <v/>
      </c>
      <c r="Y44" s="81" t="str">
        <f t="shared" si="6"/>
        <v/>
      </c>
      <c r="Z44" s="79" t="str">
        <f t="shared" si="7"/>
        <v/>
      </c>
      <c r="AA44" s="80" t="str">
        <f t="shared" si="8"/>
        <v/>
      </c>
      <c r="AB44" s="81" t="str">
        <f t="shared" si="9"/>
        <v/>
      </c>
      <c r="AC44" s="14" t="str">
        <f t="shared" si="49"/>
        <v/>
      </c>
      <c r="AD44" s="53" t="str">
        <f t="shared" si="10"/>
        <v/>
      </c>
      <c r="AE44" s="53" t="str">
        <f t="shared" si="11"/>
        <v/>
      </c>
      <c r="AF44" s="53" t="str">
        <f t="shared" si="12"/>
        <v/>
      </c>
      <c r="AG44" s="17" t="str">
        <f t="shared" si="13"/>
        <v/>
      </c>
      <c r="AH44" s="14" t="str">
        <f t="shared" si="14"/>
        <v/>
      </c>
      <c r="AI44" s="14" t="str">
        <f t="shared" si="15"/>
        <v/>
      </c>
      <c r="AL44" s="14">
        <f t="shared" si="16"/>
        <v>40</v>
      </c>
      <c r="AM44" s="14" t="str">
        <f t="shared" si="17"/>
        <v/>
      </c>
      <c r="AN44" s="14" t="str">
        <f t="shared" si="18"/>
        <v/>
      </c>
      <c r="AO44" s="14" t="str">
        <f t="shared" si="19"/>
        <v/>
      </c>
      <c r="AP44" s="17" t="str">
        <f t="shared" si="50"/>
        <v/>
      </c>
      <c r="AQ44" s="14" t="str">
        <f t="shared" si="20"/>
        <v/>
      </c>
      <c r="AT44" s="14">
        <v>40</v>
      </c>
      <c r="AU44" s="14" t="s">
        <v>1427</v>
      </c>
      <c r="AV44" s="14">
        <f>入力3!AG44</f>
        <v>0</v>
      </c>
      <c r="AW44" s="14" t="str">
        <f>入力3!AH44</f>
        <v/>
      </c>
      <c r="AX44" s="14" t="str">
        <f>入力3!AI44</f>
        <v/>
      </c>
      <c r="AY44" s="14" t="str">
        <f>入力3!AJ44</f>
        <v/>
      </c>
      <c r="AZ44" s="14" t="str">
        <f t="shared" si="51"/>
        <v/>
      </c>
      <c r="BA44" s="14" t="str">
        <f t="shared" si="92"/>
        <v/>
      </c>
      <c r="BB44" s="14" t="str">
        <f t="shared" si="86"/>
        <v/>
      </c>
      <c r="BC44" s="14" t="str">
        <f t="shared" si="87"/>
        <v/>
      </c>
      <c r="BH44" s="108">
        <v>40</v>
      </c>
      <c r="BI44" s="14" t="s">
        <v>1427</v>
      </c>
      <c r="BJ44" s="14">
        <f>入力4!AG44</f>
        <v>0</v>
      </c>
      <c r="BK44" s="14" t="str">
        <f>入力4!AH44</f>
        <v/>
      </c>
      <c r="BL44" s="14" t="str">
        <f>入力4!AI44</f>
        <v/>
      </c>
      <c r="BM44" s="14" t="str">
        <f>入力4!AJ44</f>
        <v/>
      </c>
      <c r="BN44" s="14" t="str">
        <f t="shared" si="53"/>
        <v/>
      </c>
      <c r="BO44" s="14" t="str">
        <f t="shared" si="23"/>
        <v/>
      </c>
      <c r="BP44" s="14" t="str">
        <f t="shared" si="88"/>
        <v/>
      </c>
      <c r="BQ44" s="14" t="str">
        <f t="shared" si="89"/>
        <v/>
      </c>
      <c r="BV44" s="14">
        <v>40</v>
      </c>
      <c r="BW44" s="14" t="s">
        <v>1427</v>
      </c>
      <c r="BX44" s="14">
        <f>入力5!AG44</f>
        <v>0</v>
      </c>
      <c r="BY44" s="14" t="str">
        <f>入力5!AH44</f>
        <v/>
      </c>
      <c r="BZ44" s="14" t="str">
        <f>入力5!AI44</f>
        <v/>
      </c>
      <c r="CA44" s="14" t="str">
        <f>入力5!AJ44</f>
        <v/>
      </c>
      <c r="CB44" s="14" t="str">
        <f t="shared" si="54"/>
        <v/>
      </c>
      <c r="CC44" s="14" t="str">
        <f t="shared" si="26"/>
        <v/>
      </c>
      <c r="CD44" s="14" t="str">
        <f t="shared" si="90"/>
        <v/>
      </c>
      <c r="CE44" s="14" t="str">
        <f t="shared" si="91"/>
        <v/>
      </c>
      <c r="CK44" s="156">
        <f t="shared" si="55"/>
        <v>40</v>
      </c>
      <c r="CL44" s="156" t="str">
        <f t="shared" si="56"/>
        <v/>
      </c>
      <c r="CM44" s="156" t="str">
        <f t="shared" si="57"/>
        <v/>
      </c>
      <c r="CN44" s="156" t="str">
        <f t="shared" si="58"/>
        <v/>
      </c>
      <c r="CO44" s="156" t="str">
        <f t="shared" si="59"/>
        <v/>
      </c>
      <c r="CP44" s="156" t="str">
        <f t="shared" si="60"/>
        <v/>
      </c>
      <c r="CQ44" s="156" t="str">
        <f t="shared" si="61"/>
        <v/>
      </c>
      <c r="CR44" s="156" t="str">
        <f t="shared" si="62"/>
        <v/>
      </c>
      <c r="CS44" s="156"/>
      <c r="CT44" s="156"/>
      <c r="CU44" s="156"/>
      <c r="CV44" s="156"/>
      <c r="CW44" s="156"/>
      <c r="CX44" s="156"/>
      <c r="CY44" s="156"/>
      <c r="CZ44" s="156"/>
      <c r="DA44" s="156"/>
      <c r="DB44" s="156">
        <f t="shared" si="68"/>
        <v>40</v>
      </c>
      <c r="DC44" s="156" t="str">
        <f t="shared" si="69"/>
        <v/>
      </c>
      <c r="DD44" s="156" t="str">
        <f t="shared" si="70"/>
        <v/>
      </c>
      <c r="DE44" s="156" t="str">
        <f t="shared" si="33"/>
        <v/>
      </c>
      <c r="DF44" s="156" t="str">
        <f t="shared" si="71"/>
        <v/>
      </c>
      <c r="DG44" s="156" t="str">
        <f t="shared" si="72"/>
        <v/>
      </c>
      <c r="DH44" s="156" t="str">
        <f t="shared" si="73"/>
        <v/>
      </c>
      <c r="DI44" s="156" t="str">
        <f t="shared" si="74"/>
        <v/>
      </c>
      <c r="DJ44" s="156"/>
      <c r="DK44" s="156"/>
      <c r="DL44" s="156"/>
      <c r="DM44" s="156"/>
      <c r="DN44" s="156"/>
      <c r="DO44" s="156"/>
      <c r="DP44" s="156"/>
      <c r="DQ44" s="156"/>
      <c r="DR44" s="156"/>
      <c r="DS44" s="156">
        <f t="shared" si="77"/>
        <v>40</v>
      </c>
      <c r="DT44" s="156" t="str">
        <f t="shared" si="78"/>
        <v/>
      </c>
      <c r="DU44" s="156" t="str">
        <f t="shared" si="79"/>
        <v/>
      </c>
      <c r="DV44" s="156" t="str">
        <f t="shared" si="41"/>
        <v/>
      </c>
      <c r="DW44" s="156" t="str">
        <f t="shared" si="80"/>
        <v/>
      </c>
      <c r="DX44" s="156" t="str">
        <f t="shared" si="81"/>
        <v/>
      </c>
      <c r="DY44" s="156" t="str">
        <f t="shared" si="82"/>
        <v/>
      </c>
      <c r="DZ44" s="156" t="str">
        <f t="shared" si="83"/>
        <v/>
      </c>
      <c r="EA44" s="156"/>
      <c r="EB44" s="156"/>
      <c r="EC44" s="156"/>
      <c r="ED44" s="156"/>
      <c r="EE44" s="156"/>
      <c r="EF44" s="156"/>
      <c r="EG44" s="156"/>
      <c r="EH44" s="156"/>
    </row>
    <row r="45" spans="2:138" ht="18.75" customHeight="1">
      <c r="AT45" s="14">
        <v>41</v>
      </c>
      <c r="AU45" s="14" t="s">
        <v>1427</v>
      </c>
      <c r="AV45" s="14">
        <f>入力3!AG45</f>
        <v>0</v>
      </c>
      <c r="AW45" s="14" t="str">
        <f>入力3!AH45</f>
        <v/>
      </c>
      <c r="AX45" s="14" t="str">
        <f>入力3!AI45</f>
        <v/>
      </c>
      <c r="AY45" s="14" t="str">
        <f>入力3!AJ45</f>
        <v/>
      </c>
      <c r="AZ45" s="14" t="str">
        <f t="shared" si="51"/>
        <v/>
      </c>
      <c r="BA45" s="14" t="str">
        <f t="shared" si="92"/>
        <v/>
      </c>
      <c r="BB45" s="14" t="str">
        <f t="shared" si="86"/>
        <v/>
      </c>
      <c r="BC45" s="14" t="str">
        <f t="shared" si="87"/>
        <v/>
      </c>
      <c r="BH45" s="108">
        <v>41</v>
      </c>
      <c r="BI45" s="14" t="s">
        <v>1427</v>
      </c>
      <c r="BJ45" s="14">
        <f>入力4!AG45</f>
        <v>0</v>
      </c>
      <c r="BK45" s="14" t="str">
        <f>入力4!AH45</f>
        <v/>
      </c>
      <c r="BL45" s="14" t="str">
        <f>入力4!AI45</f>
        <v/>
      </c>
      <c r="BM45" s="14" t="str">
        <f>入力4!AJ45</f>
        <v/>
      </c>
      <c r="BN45" s="14" t="str">
        <f t="shared" si="53"/>
        <v/>
      </c>
      <c r="BO45" s="14" t="str">
        <f t="shared" si="23"/>
        <v/>
      </c>
      <c r="BP45" s="14" t="str">
        <f t="shared" si="88"/>
        <v/>
      </c>
      <c r="BQ45" s="14" t="str">
        <f t="shared" si="89"/>
        <v/>
      </c>
      <c r="BV45" s="14">
        <v>41</v>
      </c>
      <c r="BW45" s="14" t="s">
        <v>1427</v>
      </c>
      <c r="BX45" s="14">
        <f>入力5!AG45</f>
        <v>0</v>
      </c>
      <c r="BY45" s="14" t="str">
        <f>入力5!AH45</f>
        <v/>
      </c>
      <c r="BZ45" s="14" t="str">
        <f>入力5!AI45</f>
        <v/>
      </c>
      <c r="CA45" s="14" t="str">
        <f>入力5!AJ45</f>
        <v/>
      </c>
      <c r="CB45" s="14" t="str">
        <f t="shared" si="54"/>
        <v/>
      </c>
      <c r="CC45" s="14" t="str">
        <f t="shared" si="26"/>
        <v/>
      </c>
      <c r="CD45" s="14" t="str">
        <f t="shared" si="90"/>
        <v/>
      </c>
      <c r="CE45" s="14" t="str">
        <f t="shared" si="91"/>
        <v/>
      </c>
      <c r="CK45" s="156"/>
      <c r="CL45" s="156"/>
      <c r="CM45" s="156"/>
      <c r="CN45" s="156"/>
      <c r="CO45" s="156"/>
      <c r="CP45" s="156"/>
      <c r="CQ45" s="156"/>
      <c r="CR45" s="156"/>
      <c r="CS45" s="156"/>
      <c r="CT45" s="156"/>
      <c r="CU45" s="156"/>
      <c r="CV45" s="156"/>
      <c r="CW45" s="156"/>
      <c r="CX45" s="156"/>
      <c r="CY45" s="156"/>
      <c r="CZ45" s="156"/>
      <c r="DA45" s="156"/>
      <c r="DB45" s="156"/>
      <c r="DC45" s="156"/>
      <c r="DD45" s="156"/>
      <c r="DE45" s="156"/>
      <c r="DF45" s="156"/>
      <c r="DG45" s="156"/>
      <c r="DH45" s="156"/>
      <c r="DI45" s="156"/>
      <c r="DJ45" s="156"/>
      <c r="DK45" s="156"/>
      <c r="DL45" s="156"/>
      <c r="DM45" s="156"/>
      <c r="DN45" s="156"/>
      <c r="DO45" s="156"/>
      <c r="DP45" s="156"/>
      <c r="DQ45" s="156"/>
      <c r="DR45" s="156"/>
      <c r="DS45" s="156"/>
      <c r="DT45" s="156"/>
      <c r="DU45" s="156"/>
      <c r="DV45" s="156"/>
      <c r="DW45" s="156"/>
      <c r="DX45" s="156"/>
      <c r="DY45" s="156"/>
      <c r="DZ45" s="156"/>
      <c r="EA45" s="156"/>
      <c r="EB45" s="156"/>
      <c r="EC45" s="156"/>
      <c r="ED45" s="156"/>
      <c r="EE45" s="156"/>
      <c r="EF45" s="156"/>
      <c r="EG45" s="156"/>
      <c r="EH45" s="156"/>
    </row>
    <row r="46" spans="2:138" ht="18.75" customHeight="1">
      <c r="AT46" s="14">
        <v>42</v>
      </c>
      <c r="AU46" s="14" t="s">
        <v>1427</v>
      </c>
      <c r="AV46" s="14">
        <f>入力3!AG46</f>
        <v>0</v>
      </c>
      <c r="AW46" s="14" t="str">
        <f>入力3!AH46</f>
        <v/>
      </c>
      <c r="AX46" s="14" t="str">
        <f>入力3!AI46</f>
        <v/>
      </c>
      <c r="AY46" s="14" t="str">
        <f>入力3!AJ46</f>
        <v/>
      </c>
      <c r="AZ46" s="14" t="str">
        <f t="shared" si="51"/>
        <v/>
      </c>
      <c r="BA46" s="14" t="str">
        <f t="shared" si="92"/>
        <v/>
      </c>
      <c r="BB46" s="14" t="str">
        <f t="shared" si="86"/>
        <v/>
      </c>
      <c r="BC46" s="14" t="str">
        <f t="shared" si="87"/>
        <v/>
      </c>
      <c r="BH46" s="108">
        <v>42</v>
      </c>
      <c r="BI46" s="14" t="s">
        <v>1427</v>
      </c>
      <c r="BJ46" s="14">
        <f>入力4!AG46</f>
        <v>0</v>
      </c>
      <c r="BK46" s="14" t="str">
        <f>入力4!AH46</f>
        <v/>
      </c>
      <c r="BL46" s="14" t="str">
        <f>入力4!AI46</f>
        <v/>
      </c>
      <c r="BM46" s="14" t="str">
        <f>入力4!AJ46</f>
        <v/>
      </c>
      <c r="BN46" s="14" t="str">
        <f t="shared" si="53"/>
        <v/>
      </c>
      <c r="BO46" s="14" t="str">
        <f t="shared" si="23"/>
        <v/>
      </c>
      <c r="BP46" s="14" t="str">
        <f t="shared" si="88"/>
        <v/>
      </c>
      <c r="BQ46" s="14" t="str">
        <f t="shared" si="89"/>
        <v/>
      </c>
      <c r="BV46" s="14">
        <v>42</v>
      </c>
      <c r="BW46" s="14" t="s">
        <v>1427</v>
      </c>
      <c r="BX46" s="14">
        <f>入力5!AG46</f>
        <v>0</v>
      </c>
      <c r="BY46" s="14" t="str">
        <f>入力5!AH46</f>
        <v/>
      </c>
      <c r="BZ46" s="14" t="str">
        <f>入力5!AI46</f>
        <v/>
      </c>
      <c r="CA46" s="14" t="str">
        <f>入力5!AJ46</f>
        <v/>
      </c>
      <c r="CB46" s="14" t="str">
        <f t="shared" si="54"/>
        <v/>
      </c>
      <c r="CC46" s="14" t="str">
        <f t="shared" si="26"/>
        <v/>
      </c>
      <c r="CD46" s="14" t="str">
        <f t="shared" si="90"/>
        <v/>
      </c>
      <c r="CE46" s="14" t="str">
        <f t="shared" si="91"/>
        <v/>
      </c>
      <c r="CK46" s="156"/>
      <c r="CL46" s="156"/>
      <c r="CM46" s="156"/>
      <c r="CN46" s="156"/>
      <c r="CO46" s="156"/>
      <c r="CP46" s="156"/>
      <c r="CQ46" s="156"/>
      <c r="CR46" s="156"/>
      <c r="CS46" s="156"/>
      <c r="CT46" s="156"/>
      <c r="CU46" s="156"/>
      <c r="CV46" s="156"/>
      <c r="CW46" s="156"/>
      <c r="CX46" s="156"/>
      <c r="CY46" s="156"/>
      <c r="CZ46" s="156"/>
      <c r="DA46" s="156"/>
      <c r="DB46" s="156"/>
      <c r="DC46" s="156"/>
      <c r="DD46" s="156"/>
      <c r="DE46" s="156"/>
      <c r="DF46" s="156"/>
      <c r="DG46" s="156"/>
      <c r="DH46" s="156"/>
      <c r="DI46" s="156"/>
      <c r="DJ46" s="156"/>
      <c r="DK46" s="156"/>
      <c r="DL46" s="156"/>
      <c r="DM46" s="156"/>
      <c r="DN46" s="156"/>
      <c r="DO46" s="156"/>
      <c r="DP46" s="156"/>
      <c r="DQ46" s="156"/>
      <c r="DR46" s="156"/>
      <c r="DS46" s="156"/>
      <c r="DT46" s="156"/>
      <c r="DU46" s="156"/>
      <c r="DV46" s="156"/>
      <c r="DW46" s="156"/>
      <c r="DX46" s="156"/>
      <c r="DY46" s="156"/>
      <c r="DZ46" s="156"/>
      <c r="EA46" s="156"/>
      <c r="EB46" s="156"/>
      <c r="EC46" s="156"/>
      <c r="ED46" s="156"/>
      <c r="EE46" s="156"/>
      <c r="EF46" s="156"/>
      <c r="EG46" s="156"/>
      <c r="EH46" s="156"/>
    </row>
    <row r="47" spans="2:138" ht="18.75" customHeight="1">
      <c r="AT47" s="14">
        <v>1</v>
      </c>
      <c r="AU47" s="14" t="s">
        <v>1428</v>
      </c>
      <c r="AV47" s="14">
        <f>入力3!AM5</f>
        <v>0</v>
      </c>
      <c r="AW47" s="14" t="str">
        <f>入力3!AN5</f>
        <v/>
      </c>
      <c r="AX47" s="14" t="str">
        <f>入力3!AO5</f>
        <v/>
      </c>
      <c r="AY47" s="14" t="str">
        <f>入力3!AP5</f>
        <v/>
      </c>
      <c r="AZ47" s="14" t="str">
        <f>IF(OR(AV47=0,AV47=""),"",IF(COUNTIF($AV$47:$AV$106,AV47)&gt;1,"※",""))</f>
        <v/>
      </c>
      <c r="BA47" s="14" t="str">
        <f t="shared" si="92"/>
        <v/>
      </c>
      <c r="BB47" s="14" t="str">
        <f t="shared" si="86"/>
        <v/>
      </c>
      <c r="BC47" s="14" t="str">
        <f t="shared" si="87"/>
        <v/>
      </c>
      <c r="BH47" s="108">
        <v>1</v>
      </c>
      <c r="BI47" s="14" t="s">
        <v>1428</v>
      </c>
      <c r="BJ47" s="14">
        <f>入力4!AM5</f>
        <v>0</v>
      </c>
      <c r="BK47" s="14" t="str">
        <f>入力4!AN5</f>
        <v/>
      </c>
      <c r="BL47" s="14" t="str">
        <f>入力4!AO5</f>
        <v/>
      </c>
      <c r="BM47" s="14" t="str">
        <f>入力4!AP5</f>
        <v/>
      </c>
      <c r="BN47" s="14" t="str">
        <f>IF(OR(BJ47=0,BJ47=""),"",IF(COUNTIF($BJ$47:$BJ$106,BJ47)&gt;1,"※",""))</f>
        <v/>
      </c>
      <c r="BO47" s="14" t="str">
        <f t="shared" ref="BO47:BO78" si="93">IFERROR(VLOOKUP($BJ47,$B$5:$V$45,$E$1)&amp;" "&amp;VLOOKUP($BJ47,$B$5:$V$45,$F$1),"")</f>
        <v/>
      </c>
      <c r="BP47" s="14" t="str">
        <f t="shared" si="88"/>
        <v/>
      </c>
      <c r="BQ47" s="14" t="str">
        <f t="shared" si="89"/>
        <v/>
      </c>
      <c r="BV47" s="14">
        <v>1</v>
      </c>
      <c r="BW47" s="14" t="s">
        <v>1428</v>
      </c>
      <c r="BX47" s="14">
        <f>入力5!AM5</f>
        <v>0</v>
      </c>
      <c r="BY47" s="14" t="str">
        <f>入力5!AN5</f>
        <v/>
      </c>
      <c r="BZ47" s="14" t="str">
        <f>入力5!AO5</f>
        <v/>
      </c>
      <c r="CA47" s="14" t="str">
        <f>入力5!AP5</f>
        <v/>
      </c>
      <c r="CB47" s="14" t="str">
        <f>IF(OR(BX47=0,BX47=""),"",IF(COUNTIF($BX$47:$BX$106,BX47)&gt;1,"※",""))</f>
        <v/>
      </c>
      <c r="CC47" s="14" t="str">
        <f t="shared" ref="CC47:CC78" si="94">IFERROR(VLOOKUP($BX47,$B$5:$V$45,$E$1)&amp;" "&amp;VLOOKUP($BX47,$B$5:$V$45,$F$1),"")</f>
        <v/>
      </c>
      <c r="CD47" s="14" t="str">
        <f t="shared" si="90"/>
        <v/>
      </c>
      <c r="CE47" s="14" t="str">
        <f t="shared" si="91"/>
        <v/>
      </c>
      <c r="CK47" s="156"/>
      <c r="CL47" s="156"/>
      <c r="CM47" s="156"/>
      <c r="CN47" s="156"/>
      <c r="CO47" s="156"/>
      <c r="CP47" s="156"/>
      <c r="CQ47" s="156"/>
      <c r="CR47" s="156"/>
      <c r="CS47" s="156"/>
      <c r="CT47" s="156"/>
      <c r="CU47" s="156"/>
      <c r="CV47" s="156"/>
      <c r="CW47" s="156"/>
      <c r="CX47" s="156"/>
      <c r="CY47" s="156"/>
      <c r="CZ47" s="156"/>
      <c r="DA47" s="156"/>
      <c r="DB47" s="156"/>
      <c r="DC47" s="156"/>
      <c r="DD47" s="156"/>
      <c r="DE47" s="156"/>
      <c r="DF47" s="156"/>
      <c r="DG47" s="156"/>
      <c r="DH47" s="156"/>
      <c r="DI47" s="156"/>
      <c r="DJ47" s="156"/>
      <c r="DK47" s="156"/>
      <c r="DL47" s="156"/>
      <c r="DM47" s="156"/>
      <c r="DN47" s="156"/>
      <c r="DO47" s="156"/>
      <c r="DP47" s="156"/>
      <c r="DQ47" s="156"/>
      <c r="DR47" s="156"/>
      <c r="DS47" s="156"/>
      <c r="DT47" s="156"/>
      <c r="DU47" s="156"/>
      <c r="DV47" s="156"/>
      <c r="DW47" s="156"/>
      <c r="DX47" s="156"/>
      <c r="DY47" s="156"/>
      <c r="DZ47" s="156"/>
      <c r="EA47" s="156"/>
      <c r="EB47" s="156"/>
      <c r="EC47" s="156"/>
      <c r="ED47" s="156"/>
      <c r="EE47" s="156"/>
      <c r="EF47" s="156"/>
      <c r="EG47" s="156"/>
      <c r="EH47" s="156"/>
    </row>
    <row r="48" spans="2:138" ht="18.75" customHeight="1">
      <c r="AT48" s="14">
        <v>2</v>
      </c>
      <c r="AU48" s="14" t="s">
        <v>1429</v>
      </c>
      <c r="AV48" s="14">
        <f>入力3!AM6</f>
        <v>0</v>
      </c>
      <c r="AW48" s="14" t="str">
        <f>入力3!AN6</f>
        <v/>
      </c>
      <c r="AX48" s="14" t="str">
        <f>入力3!AO6</f>
        <v/>
      </c>
      <c r="AY48" s="14" t="str">
        <f>入力3!AP6</f>
        <v/>
      </c>
      <c r="AZ48" s="14" t="str">
        <f t="shared" ref="AZ48:AZ106" si="95">IF(OR(AV48=0,AV48=""),"",IF(COUNTIF($AV$47:$AV$106,AV48)&gt;1,"※",""))</f>
        <v/>
      </c>
      <c r="BA48" s="14" t="str">
        <f t="shared" si="92"/>
        <v/>
      </c>
      <c r="BB48" s="14" t="str">
        <f t="shared" si="86"/>
        <v/>
      </c>
      <c r="BC48" s="14" t="str">
        <f t="shared" si="87"/>
        <v/>
      </c>
      <c r="BH48" s="108">
        <v>2</v>
      </c>
      <c r="BI48" s="14" t="s">
        <v>1429</v>
      </c>
      <c r="BJ48" s="14">
        <f>入力4!AM6</f>
        <v>0</v>
      </c>
      <c r="BK48" s="14" t="str">
        <f>入力4!AN6</f>
        <v/>
      </c>
      <c r="BL48" s="14" t="str">
        <f>入力4!AO6</f>
        <v/>
      </c>
      <c r="BM48" s="14" t="str">
        <f>入力4!AP6</f>
        <v/>
      </c>
      <c r="BN48" s="14" t="str">
        <f t="shared" ref="BN48:BN106" si="96">IF(OR(BJ48=0,BJ48=""),"",IF(COUNTIF($BJ$47:$BJ$106,BJ48)&gt;1,"※",""))</f>
        <v/>
      </c>
      <c r="BO48" s="14" t="str">
        <f t="shared" si="93"/>
        <v/>
      </c>
      <c r="BP48" s="14" t="str">
        <f t="shared" si="88"/>
        <v/>
      </c>
      <c r="BQ48" s="14" t="str">
        <f t="shared" si="89"/>
        <v/>
      </c>
      <c r="BV48" s="14">
        <v>2</v>
      </c>
      <c r="BW48" s="14" t="s">
        <v>1429</v>
      </c>
      <c r="BX48" s="14">
        <f>入力5!AM6</f>
        <v>0</v>
      </c>
      <c r="BY48" s="14" t="str">
        <f>入力5!AN6</f>
        <v/>
      </c>
      <c r="BZ48" s="14" t="str">
        <f>入力5!AO6</f>
        <v/>
      </c>
      <c r="CA48" s="14" t="str">
        <f>入力5!AP6</f>
        <v/>
      </c>
      <c r="CB48" s="14" t="str">
        <f t="shared" ref="CB48:CB106" si="97">IF(OR(BX48=0,BX48=""),"",IF(COUNTIF($BX$47:$BX$106,BX48)&gt;1,"※",""))</f>
        <v/>
      </c>
      <c r="CC48" s="14" t="str">
        <f t="shared" si="94"/>
        <v/>
      </c>
      <c r="CD48" s="14" t="str">
        <f t="shared" si="90"/>
        <v/>
      </c>
      <c r="CE48" s="14" t="str">
        <f t="shared" si="91"/>
        <v/>
      </c>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56"/>
      <c r="DV48" s="156"/>
      <c r="DW48" s="156"/>
      <c r="DX48" s="156"/>
      <c r="DY48" s="156"/>
      <c r="DZ48" s="156"/>
      <c r="EA48" s="156"/>
      <c r="EB48" s="156"/>
      <c r="EC48" s="156"/>
      <c r="ED48" s="156"/>
      <c r="EE48" s="156"/>
      <c r="EF48" s="156"/>
      <c r="EG48" s="156"/>
      <c r="EH48" s="156"/>
    </row>
    <row r="49" spans="46:138" ht="18.75" customHeight="1">
      <c r="AT49" s="14">
        <v>3</v>
      </c>
      <c r="AU49" s="14" t="s">
        <v>1430</v>
      </c>
      <c r="AV49" s="14">
        <f>入力3!AM7</f>
        <v>0</v>
      </c>
      <c r="AW49" s="14" t="str">
        <f>入力3!AN7</f>
        <v/>
      </c>
      <c r="AX49" s="14" t="str">
        <f>入力3!AO7</f>
        <v/>
      </c>
      <c r="AY49" s="14" t="str">
        <f>入力3!AP7</f>
        <v/>
      </c>
      <c r="AZ49" s="14" t="str">
        <f t="shared" si="95"/>
        <v/>
      </c>
      <c r="BA49" s="14" t="str">
        <f t="shared" si="92"/>
        <v/>
      </c>
      <c r="BB49" s="14" t="str">
        <f t="shared" si="86"/>
        <v/>
      </c>
      <c r="BC49" s="14" t="str">
        <f t="shared" si="87"/>
        <v/>
      </c>
      <c r="BH49" s="108">
        <v>3</v>
      </c>
      <c r="BI49" s="14" t="s">
        <v>1430</v>
      </c>
      <c r="BJ49" s="14">
        <f>入力4!AM7</f>
        <v>0</v>
      </c>
      <c r="BK49" s="14" t="str">
        <f>入力4!AN7</f>
        <v/>
      </c>
      <c r="BL49" s="14" t="str">
        <f>入力4!AO7</f>
        <v/>
      </c>
      <c r="BM49" s="14" t="str">
        <f>入力4!AP7</f>
        <v/>
      </c>
      <c r="BN49" s="14" t="str">
        <f t="shared" si="96"/>
        <v/>
      </c>
      <c r="BO49" s="14" t="str">
        <f t="shared" si="93"/>
        <v/>
      </c>
      <c r="BP49" s="14" t="str">
        <f t="shared" si="88"/>
        <v/>
      </c>
      <c r="BQ49" s="14" t="str">
        <f t="shared" si="89"/>
        <v/>
      </c>
      <c r="BV49" s="14">
        <v>3</v>
      </c>
      <c r="BW49" s="14" t="s">
        <v>1430</v>
      </c>
      <c r="BX49" s="14">
        <f>入力5!AM7</f>
        <v>0</v>
      </c>
      <c r="BY49" s="14" t="str">
        <f>入力5!AN7</f>
        <v/>
      </c>
      <c r="BZ49" s="14" t="str">
        <f>入力5!AO7</f>
        <v/>
      </c>
      <c r="CA49" s="14" t="str">
        <f>入力5!AP7</f>
        <v/>
      </c>
      <c r="CB49" s="14" t="str">
        <f t="shared" si="97"/>
        <v/>
      </c>
      <c r="CC49" s="14" t="str">
        <f t="shared" si="94"/>
        <v/>
      </c>
      <c r="CD49" s="14" t="str">
        <f t="shared" si="90"/>
        <v/>
      </c>
      <c r="CE49" s="14" t="str">
        <f t="shared" si="91"/>
        <v/>
      </c>
      <c r="CK49" s="156"/>
      <c r="CL49" s="156"/>
      <c r="CM49" s="156"/>
      <c r="CN49" s="156"/>
      <c r="CO49" s="156"/>
      <c r="CP49" s="156"/>
      <c r="CQ49" s="156"/>
      <c r="CR49" s="156"/>
      <c r="CS49" s="156"/>
      <c r="CT49" s="156"/>
      <c r="CU49" s="156"/>
      <c r="CV49" s="156"/>
      <c r="CW49" s="156"/>
      <c r="CX49" s="156"/>
      <c r="CY49" s="156"/>
      <c r="CZ49" s="156"/>
      <c r="DA49" s="156"/>
      <c r="DB49" s="156"/>
      <c r="DC49" s="156"/>
      <c r="DD49" s="156"/>
      <c r="DE49" s="156"/>
      <c r="DF49" s="156"/>
      <c r="DG49" s="156"/>
      <c r="DH49" s="156"/>
      <c r="DI49" s="156"/>
      <c r="DJ49" s="156"/>
      <c r="DK49" s="156"/>
      <c r="DL49" s="156"/>
      <c r="DM49" s="156"/>
      <c r="DN49" s="156"/>
      <c r="DO49" s="156"/>
      <c r="DP49" s="156"/>
      <c r="DQ49" s="156"/>
      <c r="DR49" s="156"/>
      <c r="DS49" s="156"/>
      <c r="DT49" s="156"/>
      <c r="DU49" s="156"/>
      <c r="DV49" s="156"/>
      <c r="DW49" s="156"/>
      <c r="DX49" s="156"/>
      <c r="DY49" s="156"/>
      <c r="DZ49" s="156"/>
      <c r="EA49" s="156"/>
      <c r="EB49" s="156"/>
      <c r="EC49" s="156"/>
      <c r="ED49" s="156"/>
      <c r="EE49" s="156"/>
      <c r="EF49" s="156"/>
      <c r="EG49" s="156"/>
      <c r="EH49" s="156"/>
    </row>
    <row r="50" spans="46:138" ht="18.75" customHeight="1">
      <c r="AT50" s="14">
        <v>4</v>
      </c>
      <c r="AU50" s="14" t="s">
        <v>1431</v>
      </c>
      <c r="AV50" s="14">
        <f>入力3!AM8</f>
        <v>0</v>
      </c>
      <c r="AW50" s="14" t="str">
        <f>入力3!AN8</f>
        <v/>
      </c>
      <c r="AX50" s="14" t="str">
        <f>入力3!AO8</f>
        <v/>
      </c>
      <c r="AY50" s="14" t="str">
        <f>入力3!AP8</f>
        <v/>
      </c>
      <c r="AZ50" s="14" t="str">
        <f t="shared" si="95"/>
        <v/>
      </c>
      <c r="BA50" s="14" t="str">
        <f t="shared" si="92"/>
        <v/>
      </c>
      <c r="BB50" s="14" t="str">
        <f t="shared" si="86"/>
        <v/>
      </c>
      <c r="BC50" s="14" t="str">
        <f t="shared" si="87"/>
        <v/>
      </c>
      <c r="BH50" s="108">
        <v>4</v>
      </c>
      <c r="BI50" s="14" t="s">
        <v>1431</v>
      </c>
      <c r="BJ50" s="14">
        <f>入力4!AM8</f>
        <v>0</v>
      </c>
      <c r="BK50" s="14" t="str">
        <f>入力4!AN8</f>
        <v/>
      </c>
      <c r="BL50" s="14" t="str">
        <f>入力4!AO8</f>
        <v/>
      </c>
      <c r="BM50" s="14" t="str">
        <f>入力4!AP8</f>
        <v/>
      </c>
      <c r="BN50" s="14" t="str">
        <f t="shared" si="96"/>
        <v/>
      </c>
      <c r="BO50" s="14" t="str">
        <f t="shared" si="93"/>
        <v/>
      </c>
      <c r="BP50" s="14" t="str">
        <f t="shared" si="88"/>
        <v/>
      </c>
      <c r="BQ50" s="14" t="str">
        <f t="shared" si="89"/>
        <v/>
      </c>
      <c r="BV50" s="14">
        <v>4</v>
      </c>
      <c r="BW50" s="14" t="s">
        <v>1431</v>
      </c>
      <c r="BX50" s="14">
        <f>入力5!AM8</f>
        <v>0</v>
      </c>
      <c r="BY50" s="14" t="str">
        <f>入力5!AN8</f>
        <v/>
      </c>
      <c r="BZ50" s="14" t="str">
        <f>入力5!AO8</f>
        <v/>
      </c>
      <c r="CA50" s="14" t="str">
        <f>入力5!AP8</f>
        <v/>
      </c>
      <c r="CB50" s="14" t="str">
        <f t="shared" si="97"/>
        <v/>
      </c>
      <c r="CC50" s="14" t="str">
        <f t="shared" si="94"/>
        <v/>
      </c>
      <c r="CD50" s="14" t="str">
        <f t="shared" si="90"/>
        <v/>
      </c>
      <c r="CE50" s="14" t="str">
        <f t="shared" si="91"/>
        <v/>
      </c>
      <c r="CK50" s="156"/>
      <c r="CL50" s="156"/>
      <c r="CM50" s="156"/>
      <c r="CN50" s="156"/>
      <c r="CO50" s="156"/>
      <c r="CP50" s="156"/>
      <c r="CQ50" s="156"/>
      <c r="CR50" s="156"/>
      <c r="CS50" s="156"/>
      <c r="CT50" s="156"/>
      <c r="CU50" s="156"/>
      <c r="CV50" s="156"/>
      <c r="CW50" s="156"/>
      <c r="CX50" s="156"/>
      <c r="CY50" s="156"/>
      <c r="CZ50" s="156"/>
      <c r="DA50" s="156"/>
      <c r="DB50" s="156"/>
      <c r="DC50" s="156"/>
      <c r="DD50" s="156"/>
      <c r="DE50" s="156"/>
      <c r="DF50" s="156"/>
      <c r="DG50" s="156"/>
      <c r="DH50" s="156"/>
      <c r="DI50" s="156"/>
      <c r="DJ50" s="156"/>
      <c r="DK50" s="156"/>
      <c r="DL50" s="156"/>
      <c r="DM50" s="156"/>
      <c r="DN50" s="156"/>
      <c r="DO50" s="156"/>
      <c r="DP50" s="156"/>
      <c r="DQ50" s="156"/>
      <c r="DR50" s="156"/>
      <c r="DS50" s="156"/>
      <c r="DT50" s="156"/>
      <c r="DU50" s="156"/>
      <c r="DV50" s="156"/>
      <c r="DW50" s="156"/>
      <c r="DX50" s="156"/>
      <c r="DY50" s="156"/>
      <c r="DZ50" s="156"/>
      <c r="EA50" s="156"/>
      <c r="EB50" s="156"/>
      <c r="EC50" s="156"/>
      <c r="ED50" s="156"/>
      <c r="EE50" s="156"/>
      <c r="EF50" s="156"/>
      <c r="EG50" s="156"/>
      <c r="EH50" s="156"/>
    </row>
    <row r="51" spans="46:138" ht="18.75" customHeight="1">
      <c r="AT51" s="14">
        <v>5</v>
      </c>
      <c r="AU51" s="14" t="s">
        <v>1432</v>
      </c>
      <c r="AV51" s="14">
        <f>入力3!AM9</f>
        <v>0</v>
      </c>
      <c r="AW51" s="14" t="str">
        <f>入力3!AN9</f>
        <v/>
      </c>
      <c r="AX51" s="14" t="str">
        <f>入力3!AO9</f>
        <v/>
      </c>
      <c r="AY51" s="14" t="str">
        <f>入力3!AP9</f>
        <v/>
      </c>
      <c r="AZ51" s="14" t="str">
        <f t="shared" si="95"/>
        <v/>
      </c>
      <c r="BA51" s="14" t="str">
        <f t="shared" si="92"/>
        <v/>
      </c>
      <c r="BB51" s="14" t="str">
        <f t="shared" si="86"/>
        <v/>
      </c>
      <c r="BC51" s="14" t="str">
        <f t="shared" si="87"/>
        <v/>
      </c>
      <c r="BH51" s="108">
        <v>5</v>
      </c>
      <c r="BI51" s="14" t="s">
        <v>1432</v>
      </c>
      <c r="BJ51" s="14">
        <f>入力4!AM9</f>
        <v>0</v>
      </c>
      <c r="BK51" s="14" t="str">
        <f>入力4!AN9</f>
        <v/>
      </c>
      <c r="BL51" s="14" t="str">
        <f>入力4!AO9</f>
        <v/>
      </c>
      <c r="BM51" s="14" t="str">
        <f>入力4!AP9</f>
        <v/>
      </c>
      <c r="BN51" s="14" t="str">
        <f t="shared" si="96"/>
        <v/>
      </c>
      <c r="BO51" s="14" t="str">
        <f t="shared" si="93"/>
        <v/>
      </c>
      <c r="BP51" s="14" t="str">
        <f t="shared" si="88"/>
        <v/>
      </c>
      <c r="BQ51" s="14" t="str">
        <f t="shared" si="89"/>
        <v/>
      </c>
      <c r="BV51" s="14">
        <v>5</v>
      </c>
      <c r="BW51" s="14" t="s">
        <v>1432</v>
      </c>
      <c r="BX51" s="14">
        <f>入力5!AM9</f>
        <v>0</v>
      </c>
      <c r="BY51" s="14" t="str">
        <f>入力5!AN9</f>
        <v/>
      </c>
      <c r="BZ51" s="14" t="str">
        <f>入力5!AO9</f>
        <v/>
      </c>
      <c r="CA51" s="14" t="str">
        <f>入力5!AP9</f>
        <v/>
      </c>
      <c r="CB51" s="14" t="str">
        <f t="shared" si="97"/>
        <v/>
      </c>
      <c r="CC51" s="14" t="str">
        <f t="shared" si="94"/>
        <v/>
      </c>
      <c r="CD51" s="14" t="str">
        <f t="shared" si="90"/>
        <v/>
      </c>
      <c r="CE51" s="14" t="str">
        <f t="shared" si="91"/>
        <v/>
      </c>
      <c r="CK51" s="156"/>
      <c r="CL51" s="156"/>
      <c r="CM51" s="156"/>
      <c r="CN51" s="156"/>
      <c r="CO51" s="156"/>
      <c r="CP51" s="156"/>
      <c r="CQ51" s="156"/>
      <c r="CR51" s="156"/>
      <c r="CS51" s="156"/>
      <c r="CT51" s="156"/>
      <c r="CU51" s="156"/>
      <c r="CV51" s="156"/>
      <c r="CW51" s="156"/>
      <c r="CX51" s="156"/>
      <c r="CY51" s="156"/>
      <c r="CZ51" s="156"/>
      <c r="DA51" s="156"/>
      <c r="DB51" s="156"/>
      <c r="DC51" s="156"/>
      <c r="DD51" s="156"/>
      <c r="DE51" s="156"/>
      <c r="DF51" s="156"/>
      <c r="DG51" s="156"/>
      <c r="DH51" s="156"/>
      <c r="DI51" s="156"/>
      <c r="DJ51" s="156"/>
      <c r="DK51" s="156"/>
      <c r="DL51" s="156"/>
      <c r="DM51" s="156"/>
      <c r="DN51" s="156"/>
      <c r="DO51" s="156"/>
      <c r="DP51" s="156"/>
      <c r="DQ51" s="156"/>
      <c r="DR51" s="156"/>
      <c r="DS51" s="156"/>
      <c r="DT51" s="156"/>
      <c r="DU51" s="156"/>
      <c r="DV51" s="156"/>
      <c r="DW51" s="156"/>
      <c r="DX51" s="156"/>
      <c r="DY51" s="156"/>
      <c r="DZ51" s="156"/>
      <c r="EA51" s="156"/>
      <c r="EB51" s="156"/>
      <c r="EC51" s="156"/>
      <c r="ED51" s="156"/>
      <c r="EE51" s="156"/>
      <c r="EF51" s="156"/>
      <c r="EG51" s="156"/>
      <c r="EH51" s="156"/>
    </row>
    <row r="52" spans="46:138" ht="18.75" customHeight="1">
      <c r="AT52" s="14">
        <v>6</v>
      </c>
      <c r="AU52" s="14" t="s">
        <v>1433</v>
      </c>
      <c r="AV52" s="14">
        <f>入力3!AM10</f>
        <v>0</v>
      </c>
      <c r="AW52" s="14" t="str">
        <f>入力3!AN10</f>
        <v/>
      </c>
      <c r="AX52" s="14" t="str">
        <f>入力3!AO10</f>
        <v/>
      </c>
      <c r="AY52" s="14" t="str">
        <f>入力3!AP10</f>
        <v/>
      </c>
      <c r="AZ52" s="14" t="str">
        <f t="shared" si="95"/>
        <v/>
      </c>
      <c r="BA52" s="14" t="str">
        <f t="shared" si="92"/>
        <v/>
      </c>
      <c r="BB52" s="14" t="str">
        <f t="shared" si="86"/>
        <v/>
      </c>
      <c r="BC52" s="14" t="str">
        <f t="shared" si="87"/>
        <v/>
      </c>
      <c r="BH52" s="108">
        <v>6</v>
      </c>
      <c r="BI52" s="14" t="s">
        <v>1433</v>
      </c>
      <c r="BJ52" s="14">
        <f>入力4!AM10</f>
        <v>0</v>
      </c>
      <c r="BK52" s="14" t="str">
        <f>入力4!AN10</f>
        <v/>
      </c>
      <c r="BL52" s="14" t="str">
        <f>入力4!AO10</f>
        <v/>
      </c>
      <c r="BM52" s="14" t="str">
        <f>入力4!AP10</f>
        <v/>
      </c>
      <c r="BN52" s="14" t="str">
        <f t="shared" si="96"/>
        <v/>
      </c>
      <c r="BO52" s="14" t="str">
        <f t="shared" si="93"/>
        <v/>
      </c>
      <c r="BP52" s="14" t="str">
        <f t="shared" si="88"/>
        <v/>
      </c>
      <c r="BQ52" s="14" t="str">
        <f t="shared" si="89"/>
        <v/>
      </c>
      <c r="BV52" s="14">
        <v>6</v>
      </c>
      <c r="BW52" s="14" t="s">
        <v>1433</v>
      </c>
      <c r="BX52" s="14">
        <f>入力5!AM10</f>
        <v>0</v>
      </c>
      <c r="BY52" s="14" t="str">
        <f>入力5!AN10</f>
        <v/>
      </c>
      <c r="BZ52" s="14" t="str">
        <f>入力5!AO10</f>
        <v/>
      </c>
      <c r="CA52" s="14" t="str">
        <f>入力5!AP10</f>
        <v/>
      </c>
      <c r="CB52" s="14" t="str">
        <f t="shared" si="97"/>
        <v/>
      </c>
      <c r="CC52" s="14" t="str">
        <f t="shared" si="94"/>
        <v/>
      </c>
      <c r="CD52" s="14" t="str">
        <f t="shared" si="90"/>
        <v/>
      </c>
      <c r="CE52" s="14" t="str">
        <f t="shared" si="91"/>
        <v/>
      </c>
      <c r="CK52" s="156"/>
      <c r="CL52" s="156"/>
      <c r="CM52" s="156"/>
      <c r="CN52" s="156"/>
      <c r="CO52" s="156"/>
      <c r="CP52" s="156"/>
      <c r="CQ52" s="156"/>
      <c r="CR52" s="156"/>
      <c r="CS52" s="156"/>
      <c r="CT52" s="156"/>
      <c r="CU52" s="156"/>
      <c r="CV52" s="156"/>
      <c r="CW52" s="156"/>
      <c r="CX52" s="156"/>
      <c r="CY52" s="156"/>
      <c r="CZ52" s="156"/>
      <c r="DA52" s="156"/>
      <c r="DB52" s="156"/>
      <c r="DC52" s="156"/>
      <c r="DD52" s="156"/>
      <c r="DE52" s="156"/>
      <c r="DF52" s="156"/>
      <c r="DG52" s="156"/>
      <c r="DH52" s="156"/>
      <c r="DI52" s="156"/>
      <c r="DJ52" s="156"/>
      <c r="DK52" s="156"/>
      <c r="DL52" s="156"/>
      <c r="DM52" s="156"/>
      <c r="DN52" s="156"/>
      <c r="DO52" s="156"/>
      <c r="DP52" s="156"/>
      <c r="DQ52" s="156"/>
      <c r="DR52" s="156"/>
      <c r="DS52" s="156"/>
      <c r="DT52" s="156"/>
      <c r="DU52" s="156"/>
      <c r="DV52" s="156"/>
      <c r="DW52" s="156"/>
      <c r="DX52" s="156"/>
      <c r="DY52" s="156"/>
      <c r="DZ52" s="156"/>
      <c r="EA52" s="156"/>
      <c r="EB52" s="156"/>
      <c r="EC52" s="156"/>
      <c r="ED52" s="156"/>
      <c r="EE52" s="156"/>
      <c r="EF52" s="156"/>
      <c r="EG52" s="156"/>
      <c r="EH52" s="156"/>
    </row>
    <row r="53" spans="46:138" ht="18.75" customHeight="1">
      <c r="AT53" s="14">
        <v>7</v>
      </c>
      <c r="AU53" s="14" t="s">
        <v>1434</v>
      </c>
      <c r="AV53" s="14">
        <f>入力3!AM11</f>
        <v>0</v>
      </c>
      <c r="AW53" s="14" t="str">
        <f>入力3!AN11</f>
        <v/>
      </c>
      <c r="AX53" s="14" t="str">
        <f>入力3!AO11</f>
        <v/>
      </c>
      <c r="AY53" s="14" t="str">
        <f>入力3!AP11</f>
        <v/>
      </c>
      <c r="AZ53" s="14" t="str">
        <f t="shared" si="95"/>
        <v/>
      </c>
      <c r="BA53" s="14" t="str">
        <f t="shared" si="92"/>
        <v/>
      </c>
      <c r="BB53" s="14" t="str">
        <f t="shared" si="86"/>
        <v/>
      </c>
      <c r="BC53" s="14" t="str">
        <f t="shared" si="87"/>
        <v/>
      </c>
      <c r="BH53" s="108">
        <v>7</v>
      </c>
      <c r="BI53" s="14" t="s">
        <v>1434</v>
      </c>
      <c r="BJ53" s="14">
        <f>入力4!AM11</f>
        <v>0</v>
      </c>
      <c r="BK53" s="14" t="str">
        <f>入力4!AN11</f>
        <v/>
      </c>
      <c r="BL53" s="14" t="str">
        <f>入力4!AO11</f>
        <v/>
      </c>
      <c r="BM53" s="14" t="str">
        <f>入力4!AP11</f>
        <v/>
      </c>
      <c r="BN53" s="14" t="str">
        <f t="shared" si="96"/>
        <v/>
      </c>
      <c r="BO53" s="14" t="str">
        <f t="shared" si="93"/>
        <v/>
      </c>
      <c r="BP53" s="14" t="str">
        <f t="shared" si="88"/>
        <v/>
      </c>
      <c r="BQ53" s="14" t="str">
        <f t="shared" si="89"/>
        <v/>
      </c>
      <c r="BV53" s="14">
        <v>7</v>
      </c>
      <c r="BW53" s="14" t="s">
        <v>1434</v>
      </c>
      <c r="BX53" s="14">
        <f>入力5!AM11</f>
        <v>0</v>
      </c>
      <c r="BY53" s="14" t="str">
        <f>入力5!AN11</f>
        <v/>
      </c>
      <c r="BZ53" s="14" t="str">
        <f>入力5!AO11</f>
        <v/>
      </c>
      <c r="CA53" s="14" t="str">
        <f>入力5!AP11</f>
        <v/>
      </c>
      <c r="CB53" s="14" t="str">
        <f t="shared" si="97"/>
        <v/>
      </c>
      <c r="CC53" s="14" t="str">
        <f t="shared" si="94"/>
        <v/>
      </c>
      <c r="CD53" s="14" t="str">
        <f t="shared" si="90"/>
        <v/>
      </c>
      <c r="CE53" s="14" t="str">
        <f t="shared" si="91"/>
        <v/>
      </c>
      <c r="CK53" s="156"/>
      <c r="CL53" s="156"/>
      <c r="CM53" s="156"/>
      <c r="CN53" s="156"/>
      <c r="CO53" s="156"/>
      <c r="CP53" s="156"/>
      <c r="CQ53" s="156"/>
      <c r="CR53" s="156"/>
      <c r="CS53" s="156"/>
      <c r="CT53" s="156"/>
      <c r="CU53" s="156"/>
      <c r="CV53" s="156"/>
      <c r="CW53" s="156"/>
      <c r="CX53" s="156"/>
      <c r="CY53" s="156"/>
      <c r="CZ53" s="156"/>
      <c r="DA53" s="156"/>
      <c r="DB53" s="156"/>
      <c r="DC53" s="156"/>
      <c r="DD53" s="156"/>
      <c r="DE53" s="156"/>
      <c r="DF53" s="156"/>
      <c r="DG53" s="156"/>
      <c r="DH53" s="156"/>
      <c r="DI53" s="156"/>
      <c r="DJ53" s="156"/>
      <c r="DK53" s="156"/>
      <c r="DL53" s="156"/>
      <c r="DM53" s="156"/>
      <c r="DN53" s="156"/>
      <c r="DO53" s="156"/>
      <c r="DP53" s="156"/>
      <c r="DQ53" s="156"/>
      <c r="DR53" s="156"/>
      <c r="DS53" s="156"/>
      <c r="DT53" s="156"/>
      <c r="DU53" s="156"/>
      <c r="DV53" s="156"/>
      <c r="DW53" s="156"/>
      <c r="DX53" s="156"/>
      <c r="DY53" s="156"/>
      <c r="DZ53" s="156"/>
      <c r="EA53" s="156"/>
      <c r="EB53" s="156"/>
      <c r="EC53" s="156"/>
      <c r="ED53" s="156"/>
      <c r="EE53" s="156"/>
      <c r="EF53" s="156"/>
      <c r="EG53" s="156"/>
      <c r="EH53" s="156"/>
    </row>
    <row r="54" spans="46:138" ht="18.75" customHeight="1">
      <c r="AT54" s="14">
        <v>8</v>
      </c>
      <c r="AU54" s="14" t="s">
        <v>1435</v>
      </c>
      <c r="AV54" s="14">
        <f>入力3!AM12</f>
        <v>0</v>
      </c>
      <c r="AW54" s="14" t="str">
        <f>入力3!AN12</f>
        <v/>
      </c>
      <c r="AX54" s="14" t="str">
        <f>入力3!AO12</f>
        <v/>
      </c>
      <c r="AY54" s="14" t="str">
        <f>入力3!AP12</f>
        <v/>
      </c>
      <c r="AZ54" s="14" t="str">
        <f t="shared" si="95"/>
        <v/>
      </c>
      <c r="BA54" s="14" t="str">
        <f t="shared" si="92"/>
        <v/>
      </c>
      <c r="BB54" s="14" t="str">
        <f t="shared" si="86"/>
        <v/>
      </c>
      <c r="BC54" s="14" t="str">
        <f t="shared" si="87"/>
        <v/>
      </c>
      <c r="BH54" s="108">
        <v>8</v>
      </c>
      <c r="BI54" s="14" t="s">
        <v>1435</v>
      </c>
      <c r="BJ54" s="14">
        <f>入力4!AM12</f>
        <v>0</v>
      </c>
      <c r="BK54" s="14" t="str">
        <f>入力4!AN12</f>
        <v/>
      </c>
      <c r="BL54" s="14" t="str">
        <f>入力4!AO12</f>
        <v/>
      </c>
      <c r="BM54" s="14" t="str">
        <f>入力4!AP12</f>
        <v/>
      </c>
      <c r="BN54" s="14" t="str">
        <f t="shared" si="96"/>
        <v/>
      </c>
      <c r="BO54" s="14" t="str">
        <f t="shared" si="93"/>
        <v/>
      </c>
      <c r="BP54" s="14" t="str">
        <f t="shared" si="88"/>
        <v/>
      </c>
      <c r="BQ54" s="14" t="str">
        <f t="shared" si="89"/>
        <v/>
      </c>
      <c r="BV54" s="14">
        <v>8</v>
      </c>
      <c r="BW54" s="14" t="s">
        <v>1435</v>
      </c>
      <c r="BX54" s="14">
        <f>入力5!AM12</f>
        <v>0</v>
      </c>
      <c r="BY54" s="14" t="str">
        <f>入力5!AN12</f>
        <v/>
      </c>
      <c r="BZ54" s="14" t="str">
        <f>入力5!AO12</f>
        <v/>
      </c>
      <c r="CA54" s="14" t="str">
        <f>入力5!AP12</f>
        <v/>
      </c>
      <c r="CB54" s="14" t="str">
        <f t="shared" si="97"/>
        <v/>
      </c>
      <c r="CC54" s="14" t="str">
        <f t="shared" si="94"/>
        <v/>
      </c>
      <c r="CD54" s="14" t="str">
        <f t="shared" si="90"/>
        <v/>
      </c>
      <c r="CE54" s="14" t="str">
        <f t="shared" si="91"/>
        <v/>
      </c>
      <c r="CK54" s="156"/>
      <c r="CL54" s="156"/>
      <c r="CM54" s="156"/>
      <c r="CN54" s="156"/>
      <c r="CO54" s="156"/>
      <c r="CP54" s="156"/>
      <c r="CQ54" s="156"/>
      <c r="CR54" s="156"/>
      <c r="CS54" s="156"/>
      <c r="CT54" s="156"/>
      <c r="CU54" s="156"/>
      <c r="CV54" s="156"/>
      <c r="CW54" s="156"/>
      <c r="CX54" s="156"/>
      <c r="CY54" s="156"/>
      <c r="CZ54" s="156"/>
      <c r="DA54" s="156"/>
      <c r="DB54" s="156"/>
      <c r="DC54" s="156"/>
      <c r="DD54" s="156"/>
      <c r="DE54" s="156"/>
      <c r="DF54" s="156"/>
      <c r="DG54" s="156"/>
      <c r="DH54" s="156"/>
      <c r="DI54" s="156"/>
      <c r="DJ54" s="156"/>
      <c r="DK54" s="156"/>
      <c r="DL54" s="156"/>
      <c r="DM54" s="156"/>
      <c r="DN54" s="156"/>
      <c r="DO54" s="156"/>
      <c r="DP54" s="156"/>
      <c r="DQ54" s="156"/>
      <c r="DR54" s="156"/>
      <c r="DS54" s="156"/>
      <c r="DT54" s="156"/>
      <c r="DU54" s="156"/>
      <c r="DV54" s="156"/>
      <c r="DW54" s="156"/>
      <c r="DX54" s="156"/>
      <c r="DY54" s="156"/>
      <c r="DZ54" s="156"/>
      <c r="EA54" s="156"/>
      <c r="EB54" s="156"/>
      <c r="EC54" s="156"/>
      <c r="ED54" s="156"/>
      <c r="EE54" s="156"/>
      <c r="EF54" s="156"/>
      <c r="EG54" s="156"/>
      <c r="EH54" s="156"/>
    </row>
    <row r="55" spans="46:138" ht="18.75" customHeight="1">
      <c r="AT55" s="14">
        <v>9</v>
      </c>
      <c r="AU55" s="14" t="s">
        <v>1436</v>
      </c>
      <c r="AV55" s="14">
        <f>入力3!AM13</f>
        <v>0</v>
      </c>
      <c r="AW55" s="14" t="str">
        <f>入力3!AN13</f>
        <v/>
      </c>
      <c r="AX55" s="14" t="str">
        <f>入力3!AO13</f>
        <v/>
      </c>
      <c r="AY55" s="14" t="str">
        <f>入力3!AP13</f>
        <v/>
      </c>
      <c r="AZ55" s="14" t="str">
        <f t="shared" si="95"/>
        <v/>
      </c>
      <c r="BA55" s="14" t="str">
        <f t="shared" si="92"/>
        <v/>
      </c>
      <c r="BB55" s="14" t="str">
        <f t="shared" si="86"/>
        <v/>
      </c>
      <c r="BC55" s="14" t="str">
        <f t="shared" si="87"/>
        <v/>
      </c>
      <c r="BH55" s="108">
        <v>9</v>
      </c>
      <c r="BI55" s="14" t="s">
        <v>1436</v>
      </c>
      <c r="BJ55" s="14">
        <f>入力4!AM13</f>
        <v>0</v>
      </c>
      <c r="BK55" s="14" t="str">
        <f>入力4!AN13</f>
        <v/>
      </c>
      <c r="BL55" s="14" t="str">
        <f>入力4!AO13</f>
        <v/>
      </c>
      <c r="BM55" s="14" t="str">
        <f>入力4!AP13</f>
        <v/>
      </c>
      <c r="BN55" s="14" t="str">
        <f t="shared" si="96"/>
        <v/>
      </c>
      <c r="BO55" s="14" t="str">
        <f t="shared" si="93"/>
        <v/>
      </c>
      <c r="BP55" s="14" t="str">
        <f t="shared" si="88"/>
        <v/>
      </c>
      <c r="BQ55" s="14" t="str">
        <f t="shared" si="89"/>
        <v/>
      </c>
      <c r="BV55" s="14">
        <v>9</v>
      </c>
      <c r="BW55" s="14" t="s">
        <v>1436</v>
      </c>
      <c r="BX55" s="14">
        <f>入力5!AM13</f>
        <v>0</v>
      </c>
      <c r="BY55" s="14" t="str">
        <f>入力5!AN13</f>
        <v/>
      </c>
      <c r="BZ55" s="14" t="str">
        <f>入力5!AO13</f>
        <v/>
      </c>
      <c r="CA55" s="14" t="str">
        <f>入力5!AP13</f>
        <v/>
      </c>
      <c r="CB55" s="14" t="str">
        <f t="shared" si="97"/>
        <v/>
      </c>
      <c r="CC55" s="14" t="str">
        <f t="shared" si="94"/>
        <v/>
      </c>
      <c r="CD55" s="14" t="str">
        <f t="shared" si="90"/>
        <v/>
      </c>
      <c r="CE55" s="14" t="str">
        <f t="shared" si="91"/>
        <v/>
      </c>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6"/>
      <c r="DX55" s="156"/>
      <c r="DY55" s="156"/>
      <c r="DZ55" s="156"/>
      <c r="EA55" s="156"/>
      <c r="EB55" s="156"/>
      <c r="EC55" s="156"/>
      <c r="ED55" s="156"/>
      <c r="EE55" s="156"/>
      <c r="EF55" s="156"/>
      <c r="EG55" s="156"/>
      <c r="EH55" s="156"/>
    </row>
    <row r="56" spans="46:138" ht="18.75" customHeight="1">
      <c r="AT56" s="14">
        <v>10</v>
      </c>
      <c r="AU56" s="14" t="s">
        <v>1437</v>
      </c>
      <c r="AV56" s="14">
        <f>入力3!AM14</f>
        <v>0</v>
      </c>
      <c r="AW56" s="14" t="str">
        <f>入力3!AN14</f>
        <v/>
      </c>
      <c r="AX56" s="14" t="str">
        <f>入力3!AO14</f>
        <v/>
      </c>
      <c r="AY56" s="14" t="str">
        <f>入力3!AP14</f>
        <v/>
      </c>
      <c r="AZ56" s="14" t="str">
        <f t="shared" si="95"/>
        <v/>
      </c>
      <c r="BA56" s="14" t="str">
        <f t="shared" si="92"/>
        <v/>
      </c>
      <c r="BB56" s="14" t="str">
        <f t="shared" si="86"/>
        <v/>
      </c>
      <c r="BC56" s="14" t="str">
        <f t="shared" si="87"/>
        <v/>
      </c>
      <c r="BH56" s="108">
        <v>10</v>
      </c>
      <c r="BI56" s="14" t="s">
        <v>1437</v>
      </c>
      <c r="BJ56" s="14">
        <f>入力4!AM14</f>
        <v>0</v>
      </c>
      <c r="BK56" s="14" t="str">
        <f>入力4!AN14</f>
        <v/>
      </c>
      <c r="BL56" s="14" t="str">
        <f>入力4!AO14</f>
        <v/>
      </c>
      <c r="BM56" s="14" t="str">
        <f>入力4!AP14</f>
        <v/>
      </c>
      <c r="BN56" s="14" t="str">
        <f t="shared" si="96"/>
        <v/>
      </c>
      <c r="BO56" s="14" t="str">
        <f t="shared" si="93"/>
        <v/>
      </c>
      <c r="BP56" s="14" t="str">
        <f t="shared" si="88"/>
        <v/>
      </c>
      <c r="BQ56" s="14" t="str">
        <f t="shared" si="89"/>
        <v/>
      </c>
      <c r="BV56" s="14">
        <v>10</v>
      </c>
      <c r="BW56" s="14" t="s">
        <v>1437</v>
      </c>
      <c r="BX56" s="14">
        <f>入力5!AM14</f>
        <v>0</v>
      </c>
      <c r="BY56" s="14" t="str">
        <f>入力5!AN14</f>
        <v/>
      </c>
      <c r="BZ56" s="14" t="str">
        <f>入力5!AO14</f>
        <v/>
      </c>
      <c r="CA56" s="14" t="str">
        <f>入力5!AP14</f>
        <v/>
      </c>
      <c r="CB56" s="14" t="str">
        <f t="shared" si="97"/>
        <v/>
      </c>
      <c r="CC56" s="14" t="str">
        <f t="shared" si="94"/>
        <v/>
      </c>
      <c r="CD56" s="14" t="str">
        <f t="shared" si="90"/>
        <v/>
      </c>
      <c r="CE56" s="14" t="str">
        <f t="shared" si="91"/>
        <v/>
      </c>
      <c r="CK56" s="156"/>
      <c r="CL56" s="156"/>
      <c r="CM56" s="156"/>
      <c r="CN56" s="156"/>
      <c r="CO56" s="156"/>
      <c r="CP56" s="156"/>
      <c r="CQ56" s="156"/>
      <c r="CR56" s="156"/>
      <c r="CS56" s="156"/>
      <c r="CT56" s="156"/>
      <c r="CU56" s="156"/>
      <c r="CV56" s="156"/>
      <c r="CW56" s="156"/>
      <c r="CX56" s="156"/>
      <c r="CY56" s="156"/>
      <c r="CZ56" s="156"/>
      <c r="DA56" s="156"/>
      <c r="DB56" s="156"/>
      <c r="DC56" s="156"/>
      <c r="DD56" s="156"/>
      <c r="DE56" s="156"/>
      <c r="DF56" s="156"/>
      <c r="DG56" s="156"/>
      <c r="DH56" s="156"/>
      <c r="DI56" s="156"/>
      <c r="DJ56" s="156"/>
      <c r="DK56" s="156"/>
      <c r="DL56" s="156"/>
      <c r="DM56" s="156"/>
      <c r="DN56" s="156"/>
      <c r="DO56" s="156"/>
      <c r="DP56" s="156"/>
      <c r="DQ56" s="156"/>
      <c r="DR56" s="156"/>
      <c r="DS56" s="156"/>
      <c r="DT56" s="156"/>
      <c r="DU56" s="156"/>
      <c r="DV56" s="156"/>
      <c r="DW56" s="156"/>
      <c r="DX56" s="156"/>
      <c r="DY56" s="156"/>
      <c r="DZ56" s="156"/>
      <c r="EA56" s="156"/>
      <c r="EB56" s="156"/>
      <c r="EC56" s="156"/>
      <c r="ED56" s="156"/>
      <c r="EE56" s="156"/>
      <c r="EF56" s="156"/>
      <c r="EG56" s="156"/>
      <c r="EH56" s="156"/>
    </row>
    <row r="57" spans="46:138" ht="18.75" customHeight="1">
      <c r="AT57" s="14">
        <v>11</v>
      </c>
      <c r="AU57" s="14" t="s">
        <v>1438</v>
      </c>
      <c r="AV57" s="14">
        <f>入力3!AM15</f>
        <v>0</v>
      </c>
      <c r="AW57" s="14" t="str">
        <f>入力3!AN15</f>
        <v/>
      </c>
      <c r="AX57" s="14" t="str">
        <f>入力3!AO15</f>
        <v/>
      </c>
      <c r="AY57" s="14" t="str">
        <f>入力3!AP15</f>
        <v/>
      </c>
      <c r="AZ57" s="14" t="str">
        <f t="shared" si="95"/>
        <v/>
      </c>
      <c r="BA57" s="14" t="str">
        <f t="shared" si="92"/>
        <v/>
      </c>
      <c r="BB57" s="14" t="str">
        <f t="shared" si="86"/>
        <v/>
      </c>
      <c r="BC57" s="14" t="str">
        <f t="shared" si="87"/>
        <v/>
      </c>
      <c r="BH57" s="108">
        <v>11</v>
      </c>
      <c r="BI57" s="14" t="s">
        <v>1438</v>
      </c>
      <c r="BJ57" s="14">
        <f>入力4!AM15</f>
        <v>0</v>
      </c>
      <c r="BK57" s="14" t="str">
        <f>入力4!AN15</f>
        <v/>
      </c>
      <c r="BL57" s="14" t="str">
        <f>入力4!AO15</f>
        <v/>
      </c>
      <c r="BM57" s="14" t="str">
        <f>入力4!AP15</f>
        <v/>
      </c>
      <c r="BN57" s="14" t="str">
        <f t="shared" si="96"/>
        <v/>
      </c>
      <c r="BO57" s="14" t="str">
        <f t="shared" si="93"/>
        <v/>
      </c>
      <c r="BP57" s="14" t="str">
        <f t="shared" si="88"/>
        <v/>
      </c>
      <c r="BQ57" s="14" t="str">
        <f t="shared" si="89"/>
        <v/>
      </c>
      <c r="BV57" s="14">
        <v>11</v>
      </c>
      <c r="BW57" s="14" t="s">
        <v>1438</v>
      </c>
      <c r="BX57" s="14">
        <f>入力5!AM15</f>
        <v>0</v>
      </c>
      <c r="BY57" s="14" t="str">
        <f>入力5!AN15</f>
        <v/>
      </c>
      <c r="BZ57" s="14" t="str">
        <f>入力5!AO15</f>
        <v/>
      </c>
      <c r="CA57" s="14" t="str">
        <f>入力5!AP15</f>
        <v/>
      </c>
      <c r="CB57" s="14" t="str">
        <f t="shared" si="97"/>
        <v/>
      </c>
      <c r="CC57" s="14" t="str">
        <f t="shared" si="94"/>
        <v/>
      </c>
      <c r="CD57" s="14" t="str">
        <f t="shared" si="90"/>
        <v/>
      </c>
      <c r="CE57" s="14" t="str">
        <f t="shared" si="91"/>
        <v/>
      </c>
      <c r="CK57" s="156"/>
      <c r="CL57" s="156"/>
      <c r="CM57" s="156"/>
      <c r="CN57" s="156"/>
      <c r="CO57" s="156"/>
      <c r="CP57" s="156"/>
      <c r="CQ57" s="156"/>
      <c r="CR57" s="156"/>
      <c r="CS57" s="156"/>
      <c r="CT57" s="156"/>
      <c r="CU57" s="156"/>
      <c r="CV57" s="156"/>
      <c r="CW57" s="156"/>
      <c r="CX57" s="156"/>
      <c r="CY57" s="156"/>
      <c r="CZ57" s="156"/>
      <c r="DA57" s="156"/>
      <c r="DB57" s="156"/>
      <c r="DC57" s="156"/>
      <c r="DD57" s="156"/>
      <c r="DE57" s="156"/>
      <c r="DF57" s="156"/>
      <c r="DG57" s="156"/>
      <c r="DH57" s="156"/>
      <c r="DI57" s="156"/>
      <c r="DJ57" s="156"/>
      <c r="DK57" s="156"/>
      <c r="DL57" s="156"/>
      <c r="DM57" s="156"/>
      <c r="DN57" s="156"/>
      <c r="DO57" s="156"/>
      <c r="DP57" s="156"/>
      <c r="DQ57" s="156"/>
      <c r="DR57" s="156"/>
      <c r="DS57" s="156"/>
      <c r="DT57" s="156"/>
      <c r="DU57" s="156"/>
      <c r="DV57" s="156"/>
      <c r="DW57" s="156"/>
      <c r="DX57" s="156"/>
      <c r="DY57" s="156"/>
      <c r="DZ57" s="156"/>
      <c r="EA57" s="156"/>
      <c r="EB57" s="156"/>
      <c r="EC57" s="156"/>
      <c r="ED57" s="156"/>
      <c r="EE57" s="156"/>
      <c r="EF57" s="156"/>
      <c r="EG57" s="156"/>
      <c r="EH57" s="156"/>
    </row>
    <row r="58" spans="46:138" ht="18.75" customHeight="1">
      <c r="AT58" s="14">
        <v>12</v>
      </c>
      <c r="AU58" s="14" t="s">
        <v>1439</v>
      </c>
      <c r="AV58" s="14">
        <f>入力3!AM16</f>
        <v>0</v>
      </c>
      <c r="AW58" s="14" t="str">
        <f>入力3!AN16</f>
        <v/>
      </c>
      <c r="AX58" s="14" t="str">
        <f>入力3!AO16</f>
        <v/>
      </c>
      <c r="AY58" s="14" t="str">
        <f>入力3!AP16</f>
        <v/>
      </c>
      <c r="AZ58" s="14" t="str">
        <f t="shared" si="95"/>
        <v/>
      </c>
      <c r="BA58" s="14" t="str">
        <f t="shared" si="92"/>
        <v/>
      </c>
      <c r="BB58" s="14" t="str">
        <f t="shared" si="86"/>
        <v/>
      </c>
      <c r="BC58" s="14" t="str">
        <f t="shared" si="87"/>
        <v/>
      </c>
      <c r="BH58" s="108">
        <v>12</v>
      </c>
      <c r="BI58" s="14" t="s">
        <v>1439</v>
      </c>
      <c r="BJ58" s="14">
        <f>入力4!AM16</f>
        <v>0</v>
      </c>
      <c r="BK58" s="14" t="str">
        <f>入力4!AN16</f>
        <v/>
      </c>
      <c r="BL58" s="14" t="str">
        <f>入力4!AO16</f>
        <v/>
      </c>
      <c r="BM58" s="14" t="str">
        <f>入力4!AP16</f>
        <v/>
      </c>
      <c r="BN58" s="14" t="str">
        <f t="shared" si="96"/>
        <v/>
      </c>
      <c r="BO58" s="14" t="str">
        <f t="shared" si="93"/>
        <v/>
      </c>
      <c r="BP58" s="14" t="str">
        <f t="shared" si="88"/>
        <v/>
      </c>
      <c r="BQ58" s="14" t="str">
        <f t="shared" si="89"/>
        <v/>
      </c>
      <c r="BV58" s="14">
        <v>12</v>
      </c>
      <c r="BW58" s="14" t="s">
        <v>1439</v>
      </c>
      <c r="BX58" s="14">
        <f>入力5!AM16</f>
        <v>0</v>
      </c>
      <c r="BY58" s="14" t="str">
        <f>入力5!AN16</f>
        <v/>
      </c>
      <c r="BZ58" s="14" t="str">
        <f>入力5!AO16</f>
        <v/>
      </c>
      <c r="CA58" s="14" t="str">
        <f>入力5!AP16</f>
        <v/>
      </c>
      <c r="CB58" s="14" t="str">
        <f t="shared" si="97"/>
        <v/>
      </c>
      <c r="CC58" s="14" t="str">
        <f t="shared" si="94"/>
        <v/>
      </c>
      <c r="CD58" s="14" t="str">
        <f t="shared" si="90"/>
        <v/>
      </c>
      <c r="CE58" s="14" t="str">
        <f t="shared" si="91"/>
        <v/>
      </c>
      <c r="CK58" s="156"/>
      <c r="CL58" s="156"/>
      <c r="CM58" s="156"/>
      <c r="CN58" s="156"/>
      <c r="CO58" s="156"/>
      <c r="CP58" s="156"/>
      <c r="CQ58" s="156"/>
      <c r="CR58" s="156"/>
      <c r="CS58" s="156"/>
      <c r="CT58" s="156"/>
      <c r="CU58" s="156"/>
      <c r="CV58" s="156"/>
      <c r="CW58" s="156"/>
      <c r="CX58" s="156"/>
      <c r="CY58" s="156"/>
      <c r="CZ58" s="156"/>
      <c r="DA58" s="156"/>
      <c r="DB58" s="156"/>
      <c r="DC58" s="156"/>
      <c r="DD58" s="156"/>
      <c r="DE58" s="156"/>
      <c r="DF58" s="156"/>
      <c r="DG58" s="156"/>
      <c r="DH58" s="156"/>
      <c r="DI58" s="156"/>
      <c r="DJ58" s="156"/>
      <c r="DK58" s="156"/>
      <c r="DL58" s="156"/>
      <c r="DM58" s="156"/>
      <c r="DN58" s="156"/>
      <c r="DO58" s="156"/>
      <c r="DP58" s="156"/>
      <c r="DQ58" s="156"/>
      <c r="DR58" s="156"/>
      <c r="DS58" s="156"/>
      <c r="DT58" s="156"/>
      <c r="DU58" s="156"/>
      <c r="DV58" s="156"/>
      <c r="DW58" s="156"/>
      <c r="DX58" s="156"/>
      <c r="DY58" s="156"/>
      <c r="DZ58" s="156"/>
      <c r="EA58" s="156"/>
      <c r="EB58" s="156"/>
      <c r="EC58" s="156"/>
      <c r="ED58" s="156"/>
      <c r="EE58" s="156"/>
      <c r="EF58" s="156"/>
      <c r="EG58" s="156"/>
      <c r="EH58" s="156"/>
    </row>
    <row r="59" spans="46:138" ht="18.75" customHeight="1">
      <c r="AT59" s="14">
        <v>13</v>
      </c>
      <c r="AU59" s="14" t="s">
        <v>1440</v>
      </c>
      <c r="AV59" s="14">
        <f>入力3!AM17</f>
        <v>0</v>
      </c>
      <c r="AW59" s="14" t="str">
        <f>入力3!AN17</f>
        <v/>
      </c>
      <c r="AX59" s="14" t="str">
        <f>入力3!AO17</f>
        <v/>
      </c>
      <c r="AY59" s="14" t="str">
        <f>入力3!AP17</f>
        <v/>
      </c>
      <c r="AZ59" s="14" t="str">
        <f t="shared" si="95"/>
        <v/>
      </c>
      <c r="BA59" s="14" t="str">
        <f t="shared" si="92"/>
        <v/>
      </c>
      <c r="BB59" s="14" t="str">
        <f t="shared" si="86"/>
        <v/>
      </c>
      <c r="BC59" s="14" t="str">
        <f t="shared" si="87"/>
        <v/>
      </c>
      <c r="BH59" s="108">
        <v>13</v>
      </c>
      <c r="BI59" s="14" t="s">
        <v>1440</v>
      </c>
      <c r="BJ59" s="14">
        <f>入力4!AM17</f>
        <v>0</v>
      </c>
      <c r="BK59" s="14" t="str">
        <f>入力4!AN17</f>
        <v/>
      </c>
      <c r="BL59" s="14" t="str">
        <f>入力4!AO17</f>
        <v/>
      </c>
      <c r="BM59" s="14" t="str">
        <f>入力4!AP17</f>
        <v/>
      </c>
      <c r="BN59" s="14" t="str">
        <f t="shared" si="96"/>
        <v/>
      </c>
      <c r="BO59" s="14" t="str">
        <f t="shared" si="93"/>
        <v/>
      </c>
      <c r="BP59" s="14" t="str">
        <f t="shared" si="88"/>
        <v/>
      </c>
      <c r="BQ59" s="14" t="str">
        <f t="shared" si="89"/>
        <v/>
      </c>
      <c r="BV59" s="14">
        <v>13</v>
      </c>
      <c r="BW59" s="14" t="s">
        <v>1440</v>
      </c>
      <c r="BX59" s="14">
        <f>入力5!AM17</f>
        <v>0</v>
      </c>
      <c r="BY59" s="14" t="str">
        <f>入力5!AN17</f>
        <v/>
      </c>
      <c r="BZ59" s="14" t="str">
        <f>入力5!AO17</f>
        <v/>
      </c>
      <c r="CA59" s="14" t="str">
        <f>入力5!AP17</f>
        <v/>
      </c>
      <c r="CB59" s="14" t="str">
        <f t="shared" si="97"/>
        <v/>
      </c>
      <c r="CC59" s="14" t="str">
        <f t="shared" si="94"/>
        <v/>
      </c>
      <c r="CD59" s="14" t="str">
        <f t="shared" si="90"/>
        <v/>
      </c>
      <c r="CE59" s="14" t="str">
        <f t="shared" si="91"/>
        <v/>
      </c>
      <c r="CK59" s="156"/>
      <c r="CL59" s="156"/>
      <c r="CM59" s="156"/>
      <c r="CN59" s="156"/>
      <c r="CO59" s="156"/>
      <c r="CP59" s="156"/>
      <c r="CQ59" s="156"/>
      <c r="CR59" s="156"/>
      <c r="CS59" s="156"/>
      <c r="CT59" s="156"/>
      <c r="CU59" s="156"/>
      <c r="CV59" s="156"/>
      <c r="CW59" s="156"/>
      <c r="CX59" s="156"/>
      <c r="CY59" s="156"/>
      <c r="CZ59" s="156"/>
      <c r="DA59" s="156"/>
      <c r="DB59" s="156"/>
      <c r="DC59" s="156"/>
      <c r="DD59" s="156"/>
      <c r="DE59" s="156"/>
      <c r="DF59" s="156"/>
      <c r="DG59" s="156"/>
      <c r="DH59" s="156"/>
      <c r="DI59" s="156"/>
      <c r="DJ59" s="156"/>
      <c r="DK59" s="156"/>
      <c r="DL59" s="156"/>
      <c r="DM59" s="156"/>
      <c r="DN59" s="156"/>
      <c r="DO59" s="156"/>
      <c r="DP59" s="156"/>
      <c r="DQ59" s="156"/>
      <c r="DR59" s="156"/>
      <c r="DS59" s="156"/>
      <c r="DT59" s="156"/>
      <c r="DU59" s="156"/>
      <c r="DV59" s="156"/>
      <c r="DW59" s="156"/>
      <c r="DX59" s="156"/>
      <c r="DY59" s="156"/>
      <c r="DZ59" s="156"/>
      <c r="EA59" s="156"/>
      <c r="EB59" s="156"/>
      <c r="EC59" s="156"/>
      <c r="ED59" s="156"/>
      <c r="EE59" s="156"/>
      <c r="EF59" s="156"/>
      <c r="EG59" s="156"/>
      <c r="EH59" s="156"/>
    </row>
    <row r="60" spans="46:138" ht="18.75" customHeight="1">
      <c r="AT60" s="14">
        <v>14</v>
      </c>
      <c r="AU60" s="14" t="s">
        <v>1441</v>
      </c>
      <c r="AV60" s="14">
        <f>入力3!AM18</f>
        <v>0</v>
      </c>
      <c r="AW60" s="14" t="str">
        <f>入力3!AN18</f>
        <v/>
      </c>
      <c r="AX60" s="14" t="str">
        <f>入力3!AO18</f>
        <v/>
      </c>
      <c r="AY60" s="14" t="str">
        <f>入力3!AP18</f>
        <v/>
      </c>
      <c r="AZ60" s="14" t="str">
        <f t="shared" si="95"/>
        <v/>
      </c>
      <c r="BA60" s="14" t="str">
        <f t="shared" si="92"/>
        <v/>
      </c>
      <c r="BB60" s="14" t="str">
        <f t="shared" si="86"/>
        <v/>
      </c>
      <c r="BC60" s="14" t="str">
        <f t="shared" si="87"/>
        <v/>
      </c>
      <c r="BH60" s="108">
        <v>14</v>
      </c>
      <c r="BI60" s="14" t="s">
        <v>1441</v>
      </c>
      <c r="BJ60" s="14">
        <f>入力4!AM18</f>
        <v>0</v>
      </c>
      <c r="BK60" s="14" t="str">
        <f>入力4!AN18</f>
        <v/>
      </c>
      <c r="BL60" s="14" t="str">
        <f>入力4!AO18</f>
        <v/>
      </c>
      <c r="BM60" s="14" t="str">
        <f>入力4!AP18</f>
        <v/>
      </c>
      <c r="BN60" s="14" t="str">
        <f t="shared" si="96"/>
        <v/>
      </c>
      <c r="BO60" s="14" t="str">
        <f t="shared" si="93"/>
        <v/>
      </c>
      <c r="BP60" s="14" t="str">
        <f t="shared" si="88"/>
        <v/>
      </c>
      <c r="BQ60" s="14" t="str">
        <f t="shared" si="89"/>
        <v/>
      </c>
      <c r="BV60" s="14">
        <v>14</v>
      </c>
      <c r="BW60" s="14" t="s">
        <v>1441</v>
      </c>
      <c r="BX60" s="14">
        <f>入力5!AM18</f>
        <v>0</v>
      </c>
      <c r="BY60" s="14" t="str">
        <f>入力5!AN18</f>
        <v/>
      </c>
      <c r="BZ60" s="14" t="str">
        <f>入力5!AO18</f>
        <v/>
      </c>
      <c r="CA60" s="14" t="str">
        <f>入力5!AP18</f>
        <v/>
      </c>
      <c r="CB60" s="14" t="str">
        <f t="shared" si="97"/>
        <v/>
      </c>
      <c r="CC60" s="14" t="str">
        <f t="shared" si="94"/>
        <v/>
      </c>
      <c r="CD60" s="14" t="str">
        <f t="shared" si="90"/>
        <v/>
      </c>
      <c r="CE60" s="14" t="str">
        <f t="shared" si="91"/>
        <v/>
      </c>
      <c r="CK60" s="156"/>
      <c r="CL60" s="156"/>
      <c r="CM60" s="156"/>
      <c r="CN60" s="156"/>
      <c r="CO60" s="156"/>
      <c r="CP60" s="156"/>
      <c r="CQ60" s="156"/>
      <c r="CR60" s="156"/>
      <c r="CS60" s="156"/>
      <c r="CT60" s="156"/>
      <c r="CU60" s="156"/>
      <c r="CV60" s="156"/>
      <c r="CW60" s="156"/>
      <c r="CX60" s="156"/>
      <c r="CY60" s="156"/>
      <c r="CZ60" s="156"/>
      <c r="DA60" s="156"/>
      <c r="DB60" s="156"/>
      <c r="DC60" s="156"/>
      <c r="DD60" s="156"/>
      <c r="DE60" s="156"/>
      <c r="DF60" s="156"/>
      <c r="DG60" s="156"/>
      <c r="DH60" s="156"/>
      <c r="DI60" s="156"/>
      <c r="DJ60" s="156"/>
      <c r="DK60" s="156"/>
      <c r="DL60" s="156"/>
      <c r="DM60" s="156"/>
      <c r="DN60" s="156"/>
      <c r="DO60" s="156"/>
      <c r="DP60" s="156"/>
      <c r="DQ60" s="156"/>
      <c r="DR60" s="156"/>
      <c r="DS60" s="156"/>
      <c r="DT60" s="156"/>
      <c r="DU60" s="156"/>
      <c r="DV60" s="156"/>
      <c r="DW60" s="156"/>
      <c r="DX60" s="156"/>
      <c r="DY60" s="156"/>
      <c r="DZ60" s="156"/>
      <c r="EA60" s="156"/>
      <c r="EB60" s="156"/>
      <c r="EC60" s="156"/>
      <c r="ED60" s="156"/>
      <c r="EE60" s="156"/>
      <c r="EF60" s="156"/>
      <c r="EG60" s="156"/>
      <c r="EH60" s="156"/>
    </row>
    <row r="61" spans="46:138" ht="18.75" customHeight="1">
      <c r="AT61" s="14">
        <v>15</v>
      </c>
      <c r="AU61" s="14" t="s">
        <v>1442</v>
      </c>
      <c r="AV61" s="14">
        <f>入力3!AM19</f>
        <v>0</v>
      </c>
      <c r="AW61" s="14" t="str">
        <f>入力3!AN19</f>
        <v/>
      </c>
      <c r="AX61" s="14" t="str">
        <f>入力3!AO19</f>
        <v/>
      </c>
      <c r="AY61" s="14" t="str">
        <f>入力3!AP19</f>
        <v/>
      </c>
      <c r="AZ61" s="14" t="str">
        <f t="shared" si="95"/>
        <v/>
      </c>
      <c r="BA61" s="14" t="str">
        <f t="shared" si="92"/>
        <v/>
      </c>
      <c r="BB61" s="14" t="str">
        <f t="shared" si="86"/>
        <v/>
      </c>
      <c r="BC61" s="14" t="str">
        <f t="shared" si="87"/>
        <v/>
      </c>
      <c r="BH61" s="108">
        <v>15</v>
      </c>
      <c r="BI61" s="14" t="s">
        <v>1442</v>
      </c>
      <c r="BJ61" s="14">
        <f>入力4!AM19</f>
        <v>0</v>
      </c>
      <c r="BK61" s="14" t="str">
        <f>入力4!AN19</f>
        <v/>
      </c>
      <c r="BL61" s="14" t="str">
        <f>入力4!AO19</f>
        <v/>
      </c>
      <c r="BM61" s="14" t="str">
        <f>入力4!AP19</f>
        <v/>
      </c>
      <c r="BN61" s="14" t="str">
        <f t="shared" si="96"/>
        <v/>
      </c>
      <c r="BO61" s="14" t="str">
        <f t="shared" si="93"/>
        <v/>
      </c>
      <c r="BP61" s="14" t="str">
        <f t="shared" si="88"/>
        <v/>
      </c>
      <c r="BQ61" s="14" t="str">
        <f t="shared" si="89"/>
        <v/>
      </c>
      <c r="BV61" s="14">
        <v>15</v>
      </c>
      <c r="BW61" s="14" t="s">
        <v>1442</v>
      </c>
      <c r="BX61" s="14">
        <f>入力5!AM19</f>
        <v>0</v>
      </c>
      <c r="BY61" s="14" t="str">
        <f>入力5!AN19</f>
        <v/>
      </c>
      <c r="BZ61" s="14" t="str">
        <f>入力5!AO19</f>
        <v/>
      </c>
      <c r="CA61" s="14" t="str">
        <f>入力5!AP19</f>
        <v/>
      </c>
      <c r="CB61" s="14" t="str">
        <f t="shared" si="97"/>
        <v/>
      </c>
      <c r="CC61" s="14" t="str">
        <f t="shared" si="94"/>
        <v/>
      </c>
      <c r="CD61" s="14" t="str">
        <f t="shared" si="90"/>
        <v/>
      </c>
      <c r="CE61" s="14" t="str">
        <f t="shared" si="91"/>
        <v/>
      </c>
      <c r="CK61" s="156"/>
      <c r="CL61" s="156"/>
      <c r="CM61" s="156"/>
      <c r="CN61" s="156"/>
      <c r="CO61" s="156"/>
      <c r="CP61" s="156"/>
      <c r="CQ61" s="156"/>
      <c r="CR61" s="156"/>
      <c r="CS61" s="156"/>
      <c r="CT61" s="156"/>
      <c r="CU61" s="156"/>
      <c r="CV61" s="156"/>
      <c r="CW61" s="156"/>
      <c r="CX61" s="156"/>
      <c r="CY61" s="156"/>
      <c r="CZ61" s="156"/>
      <c r="DA61" s="156"/>
      <c r="DB61" s="156"/>
      <c r="DC61" s="156"/>
      <c r="DD61" s="156"/>
      <c r="DE61" s="156"/>
      <c r="DF61" s="156"/>
      <c r="DG61" s="156"/>
      <c r="DH61" s="156"/>
      <c r="DI61" s="156"/>
      <c r="DJ61" s="156"/>
      <c r="DK61" s="156"/>
      <c r="DL61" s="156"/>
      <c r="DM61" s="156"/>
      <c r="DN61" s="156"/>
      <c r="DO61" s="156"/>
      <c r="DP61" s="156"/>
      <c r="DQ61" s="156"/>
      <c r="DR61" s="156"/>
      <c r="DS61" s="156"/>
      <c r="DT61" s="156"/>
      <c r="DU61" s="156"/>
      <c r="DV61" s="156"/>
      <c r="DW61" s="156"/>
      <c r="DX61" s="156"/>
      <c r="DY61" s="156"/>
      <c r="DZ61" s="156"/>
      <c r="EA61" s="156"/>
      <c r="EB61" s="156"/>
      <c r="EC61" s="156"/>
      <c r="ED61" s="156"/>
      <c r="EE61" s="156"/>
      <c r="EF61" s="156"/>
      <c r="EG61" s="156"/>
      <c r="EH61" s="156"/>
    </row>
    <row r="62" spans="46:138" ht="18.75" customHeight="1">
      <c r="AT62" s="14">
        <v>16</v>
      </c>
      <c r="AU62" s="14" t="s">
        <v>1443</v>
      </c>
      <c r="AV62" s="14">
        <f>入力3!AM20</f>
        <v>0</v>
      </c>
      <c r="AW62" s="14" t="str">
        <f>入力3!AN20</f>
        <v/>
      </c>
      <c r="AX62" s="14" t="str">
        <f>入力3!AO20</f>
        <v/>
      </c>
      <c r="AY62" s="14" t="str">
        <f>入力3!AP20</f>
        <v/>
      </c>
      <c r="AZ62" s="14" t="str">
        <f t="shared" si="95"/>
        <v/>
      </c>
      <c r="BA62" s="14" t="str">
        <f t="shared" si="92"/>
        <v/>
      </c>
      <c r="BB62" s="14" t="str">
        <f t="shared" si="86"/>
        <v/>
      </c>
      <c r="BC62" s="14" t="str">
        <f t="shared" si="87"/>
        <v/>
      </c>
      <c r="BH62" s="108">
        <v>16</v>
      </c>
      <c r="BI62" s="14" t="s">
        <v>1443</v>
      </c>
      <c r="BJ62" s="14">
        <f>入力4!AM20</f>
        <v>0</v>
      </c>
      <c r="BK62" s="14" t="str">
        <f>入力4!AN20</f>
        <v/>
      </c>
      <c r="BL62" s="14" t="str">
        <f>入力4!AO20</f>
        <v/>
      </c>
      <c r="BM62" s="14" t="str">
        <f>入力4!AP20</f>
        <v/>
      </c>
      <c r="BN62" s="14" t="str">
        <f t="shared" si="96"/>
        <v/>
      </c>
      <c r="BO62" s="14" t="str">
        <f t="shared" si="93"/>
        <v/>
      </c>
      <c r="BP62" s="14" t="str">
        <f t="shared" si="88"/>
        <v/>
      </c>
      <c r="BQ62" s="14" t="str">
        <f t="shared" si="89"/>
        <v/>
      </c>
      <c r="BV62" s="14">
        <v>16</v>
      </c>
      <c r="BW62" s="14" t="s">
        <v>1443</v>
      </c>
      <c r="BX62" s="14">
        <f>入力5!AM20</f>
        <v>0</v>
      </c>
      <c r="BY62" s="14" t="str">
        <f>入力5!AN20</f>
        <v/>
      </c>
      <c r="BZ62" s="14" t="str">
        <f>入力5!AO20</f>
        <v/>
      </c>
      <c r="CA62" s="14" t="str">
        <f>入力5!AP20</f>
        <v/>
      </c>
      <c r="CB62" s="14" t="str">
        <f t="shared" si="97"/>
        <v/>
      </c>
      <c r="CC62" s="14" t="str">
        <f t="shared" si="94"/>
        <v/>
      </c>
      <c r="CD62" s="14" t="str">
        <f t="shared" si="90"/>
        <v/>
      </c>
      <c r="CE62" s="14" t="str">
        <f t="shared" si="91"/>
        <v/>
      </c>
      <c r="CK62" s="156"/>
      <c r="CL62" s="156"/>
      <c r="CM62" s="156"/>
      <c r="CN62" s="156"/>
      <c r="CO62" s="156"/>
      <c r="CP62" s="156"/>
      <c r="CQ62" s="156"/>
      <c r="CR62" s="156"/>
      <c r="CS62" s="156"/>
      <c r="CT62" s="156"/>
      <c r="CU62" s="156"/>
      <c r="CV62" s="156"/>
      <c r="CW62" s="156"/>
      <c r="CX62" s="156"/>
      <c r="CY62" s="156"/>
      <c r="CZ62" s="156"/>
      <c r="DA62" s="156"/>
      <c r="DB62" s="156"/>
      <c r="DC62" s="156"/>
      <c r="DD62" s="156"/>
      <c r="DE62" s="156"/>
      <c r="DF62" s="156"/>
      <c r="DG62" s="156"/>
      <c r="DH62" s="156"/>
      <c r="DI62" s="156"/>
      <c r="DJ62" s="156"/>
      <c r="DK62" s="156"/>
      <c r="DL62" s="156"/>
      <c r="DM62" s="156"/>
      <c r="DN62" s="156"/>
      <c r="DO62" s="156"/>
      <c r="DP62" s="156"/>
      <c r="DQ62" s="156"/>
      <c r="DR62" s="156"/>
      <c r="DS62" s="156"/>
      <c r="DT62" s="156"/>
      <c r="DU62" s="156"/>
      <c r="DV62" s="156"/>
      <c r="DW62" s="156"/>
      <c r="DX62" s="156"/>
      <c r="DY62" s="156"/>
      <c r="DZ62" s="156"/>
      <c r="EA62" s="156"/>
      <c r="EB62" s="156"/>
      <c r="EC62" s="156"/>
      <c r="ED62" s="156"/>
      <c r="EE62" s="156"/>
      <c r="EF62" s="156"/>
      <c r="EG62" s="156"/>
      <c r="EH62" s="156"/>
    </row>
    <row r="63" spans="46:138" ht="18.75" customHeight="1">
      <c r="AT63" s="14">
        <v>17</v>
      </c>
      <c r="AU63" s="14" t="s">
        <v>1444</v>
      </c>
      <c r="AV63" s="14">
        <f>入力3!AM21</f>
        <v>0</v>
      </c>
      <c r="AW63" s="14" t="str">
        <f>入力3!AN21</f>
        <v/>
      </c>
      <c r="AX63" s="14" t="str">
        <f>入力3!AO21</f>
        <v/>
      </c>
      <c r="AY63" s="14" t="str">
        <f>入力3!AP21</f>
        <v/>
      </c>
      <c r="AZ63" s="14" t="str">
        <f t="shared" si="95"/>
        <v/>
      </c>
      <c r="BA63" s="14" t="str">
        <f t="shared" si="92"/>
        <v/>
      </c>
      <c r="BB63" s="14" t="str">
        <f t="shared" si="86"/>
        <v/>
      </c>
      <c r="BC63" s="14" t="str">
        <f t="shared" si="87"/>
        <v/>
      </c>
      <c r="BH63" s="108">
        <v>17</v>
      </c>
      <c r="BI63" s="14" t="s">
        <v>1444</v>
      </c>
      <c r="BJ63" s="14">
        <f>入力4!AM21</f>
        <v>0</v>
      </c>
      <c r="BK63" s="14" t="str">
        <f>入力4!AN21</f>
        <v/>
      </c>
      <c r="BL63" s="14" t="str">
        <f>入力4!AO21</f>
        <v/>
      </c>
      <c r="BM63" s="14" t="str">
        <f>入力4!AP21</f>
        <v/>
      </c>
      <c r="BN63" s="14" t="str">
        <f t="shared" si="96"/>
        <v/>
      </c>
      <c r="BO63" s="14" t="str">
        <f t="shared" si="93"/>
        <v/>
      </c>
      <c r="BP63" s="14" t="str">
        <f t="shared" si="88"/>
        <v/>
      </c>
      <c r="BQ63" s="14" t="str">
        <f t="shared" si="89"/>
        <v/>
      </c>
      <c r="BV63" s="14">
        <v>17</v>
      </c>
      <c r="BW63" s="14" t="s">
        <v>1444</v>
      </c>
      <c r="BX63" s="14">
        <f>入力5!AM21</f>
        <v>0</v>
      </c>
      <c r="BY63" s="14" t="str">
        <f>入力5!AN21</f>
        <v/>
      </c>
      <c r="BZ63" s="14" t="str">
        <f>入力5!AO21</f>
        <v/>
      </c>
      <c r="CA63" s="14" t="str">
        <f>入力5!AP21</f>
        <v/>
      </c>
      <c r="CB63" s="14" t="str">
        <f t="shared" si="97"/>
        <v/>
      </c>
      <c r="CC63" s="14" t="str">
        <f t="shared" si="94"/>
        <v/>
      </c>
      <c r="CD63" s="14" t="str">
        <f t="shared" si="90"/>
        <v/>
      </c>
      <c r="CE63" s="14" t="str">
        <f t="shared" si="91"/>
        <v/>
      </c>
      <c r="CK63" s="156"/>
      <c r="CL63" s="156"/>
      <c r="CM63" s="156"/>
      <c r="CN63" s="156"/>
      <c r="CO63" s="156"/>
      <c r="CP63" s="156"/>
      <c r="CQ63" s="156"/>
      <c r="CR63" s="156"/>
      <c r="CS63" s="156"/>
      <c r="CT63" s="156"/>
      <c r="CU63" s="156"/>
      <c r="CV63" s="156"/>
      <c r="CW63" s="156"/>
      <c r="CX63" s="156"/>
      <c r="CY63" s="156"/>
      <c r="CZ63" s="156"/>
      <c r="DA63" s="156"/>
      <c r="DB63" s="156"/>
      <c r="DC63" s="156"/>
      <c r="DD63" s="156"/>
      <c r="DE63" s="156"/>
      <c r="DF63" s="156"/>
      <c r="DG63" s="156"/>
      <c r="DH63" s="156"/>
      <c r="DI63" s="156"/>
      <c r="DJ63" s="156"/>
      <c r="DK63" s="156"/>
      <c r="DL63" s="156"/>
      <c r="DM63" s="156"/>
      <c r="DN63" s="156"/>
      <c r="DO63" s="156"/>
      <c r="DP63" s="156"/>
      <c r="DQ63" s="156"/>
      <c r="DR63" s="156"/>
      <c r="DS63" s="156"/>
      <c r="DT63" s="156"/>
      <c r="DU63" s="156"/>
      <c r="DV63" s="156"/>
      <c r="DW63" s="156"/>
      <c r="DX63" s="156"/>
      <c r="DY63" s="156"/>
      <c r="DZ63" s="156"/>
      <c r="EA63" s="156"/>
      <c r="EB63" s="156"/>
      <c r="EC63" s="156"/>
      <c r="ED63" s="156"/>
      <c r="EE63" s="156"/>
      <c r="EF63" s="156"/>
      <c r="EG63" s="156"/>
      <c r="EH63" s="156"/>
    </row>
    <row r="64" spans="46:138" ht="18.75" customHeight="1">
      <c r="AT64" s="14">
        <v>18</v>
      </c>
      <c r="AU64" s="14" t="s">
        <v>1445</v>
      </c>
      <c r="AV64" s="14">
        <f>入力3!AM22</f>
        <v>0</v>
      </c>
      <c r="AW64" s="14" t="str">
        <f>入力3!AN22</f>
        <v/>
      </c>
      <c r="AX64" s="14" t="str">
        <f>入力3!AO22</f>
        <v/>
      </c>
      <c r="AY64" s="14" t="str">
        <f>入力3!AP22</f>
        <v/>
      </c>
      <c r="AZ64" s="14" t="str">
        <f t="shared" si="95"/>
        <v/>
      </c>
      <c r="BA64" s="14" t="str">
        <f t="shared" si="92"/>
        <v/>
      </c>
      <c r="BB64" s="14" t="str">
        <f t="shared" si="86"/>
        <v/>
      </c>
      <c r="BC64" s="14" t="str">
        <f t="shared" si="87"/>
        <v/>
      </c>
      <c r="BH64" s="108">
        <v>18</v>
      </c>
      <c r="BI64" s="14" t="s">
        <v>1445</v>
      </c>
      <c r="BJ64" s="14">
        <f>入力4!AM22</f>
        <v>0</v>
      </c>
      <c r="BK64" s="14" t="str">
        <f>入力4!AN22</f>
        <v/>
      </c>
      <c r="BL64" s="14" t="str">
        <f>入力4!AO22</f>
        <v/>
      </c>
      <c r="BM64" s="14" t="str">
        <f>入力4!AP22</f>
        <v/>
      </c>
      <c r="BN64" s="14" t="str">
        <f t="shared" si="96"/>
        <v/>
      </c>
      <c r="BO64" s="14" t="str">
        <f t="shared" si="93"/>
        <v/>
      </c>
      <c r="BP64" s="14" t="str">
        <f t="shared" si="88"/>
        <v/>
      </c>
      <c r="BQ64" s="14" t="str">
        <f t="shared" si="89"/>
        <v/>
      </c>
      <c r="BV64" s="14">
        <v>18</v>
      </c>
      <c r="BW64" s="14" t="s">
        <v>1445</v>
      </c>
      <c r="BX64" s="14">
        <f>入力5!AM22</f>
        <v>0</v>
      </c>
      <c r="BY64" s="14" t="str">
        <f>入力5!AN22</f>
        <v/>
      </c>
      <c r="BZ64" s="14" t="str">
        <f>入力5!AO22</f>
        <v/>
      </c>
      <c r="CA64" s="14" t="str">
        <f>入力5!AP22</f>
        <v/>
      </c>
      <c r="CB64" s="14" t="str">
        <f t="shared" si="97"/>
        <v/>
      </c>
      <c r="CC64" s="14" t="str">
        <f t="shared" si="94"/>
        <v/>
      </c>
      <c r="CD64" s="14" t="str">
        <f t="shared" si="90"/>
        <v/>
      </c>
      <c r="CE64" s="14" t="str">
        <f t="shared" si="91"/>
        <v/>
      </c>
      <c r="CK64" s="156"/>
      <c r="CL64" s="156"/>
      <c r="CM64" s="156"/>
      <c r="CN64" s="156"/>
      <c r="CO64" s="156"/>
      <c r="CP64" s="156"/>
      <c r="CQ64" s="156"/>
      <c r="CR64" s="156"/>
      <c r="CS64" s="156"/>
      <c r="CT64" s="156"/>
      <c r="CU64" s="156"/>
      <c r="CV64" s="156"/>
      <c r="CW64" s="156"/>
      <c r="CX64" s="156"/>
      <c r="CY64" s="156"/>
      <c r="CZ64" s="156"/>
      <c r="DA64" s="156"/>
      <c r="DB64" s="156"/>
      <c r="DC64" s="156"/>
      <c r="DD64" s="156"/>
      <c r="DE64" s="156"/>
      <c r="DF64" s="156"/>
      <c r="DG64" s="156"/>
      <c r="DH64" s="156"/>
      <c r="DI64" s="156"/>
      <c r="DJ64" s="156"/>
      <c r="DK64" s="156"/>
      <c r="DL64" s="156"/>
      <c r="DM64" s="156"/>
      <c r="DN64" s="156"/>
      <c r="DO64" s="156"/>
      <c r="DP64" s="156"/>
      <c r="DQ64" s="156"/>
      <c r="DR64" s="156"/>
      <c r="DS64" s="156"/>
      <c r="DT64" s="156"/>
      <c r="DU64" s="156"/>
      <c r="DV64" s="156"/>
      <c r="DW64" s="156"/>
      <c r="DX64" s="156"/>
      <c r="DY64" s="156"/>
      <c r="DZ64" s="156"/>
      <c r="EA64" s="156"/>
      <c r="EB64" s="156"/>
      <c r="EC64" s="156"/>
      <c r="ED64" s="156"/>
      <c r="EE64" s="156"/>
      <c r="EF64" s="156"/>
      <c r="EG64" s="156"/>
      <c r="EH64" s="156"/>
    </row>
    <row r="65" spans="46:138" ht="18.75" customHeight="1">
      <c r="AT65" s="14">
        <v>19</v>
      </c>
      <c r="AU65" s="14" t="s">
        <v>1446</v>
      </c>
      <c r="AV65" s="14">
        <f>入力3!AM23</f>
        <v>0</v>
      </c>
      <c r="AW65" s="14" t="str">
        <f>入力3!AN23</f>
        <v/>
      </c>
      <c r="AX65" s="14" t="str">
        <f>入力3!AO23</f>
        <v/>
      </c>
      <c r="AY65" s="14" t="str">
        <f>入力3!AP23</f>
        <v/>
      </c>
      <c r="AZ65" s="14" t="str">
        <f t="shared" si="95"/>
        <v/>
      </c>
      <c r="BA65" s="14" t="str">
        <f t="shared" si="92"/>
        <v/>
      </c>
      <c r="BB65" s="14" t="str">
        <f t="shared" si="86"/>
        <v/>
      </c>
      <c r="BC65" s="14" t="str">
        <f t="shared" si="87"/>
        <v/>
      </c>
      <c r="BH65" s="108">
        <v>19</v>
      </c>
      <c r="BI65" s="14" t="s">
        <v>1446</v>
      </c>
      <c r="BJ65" s="14">
        <f>入力4!AM23</f>
        <v>0</v>
      </c>
      <c r="BK65" s="14" t="str">
        <f>入力4!AN23</f>
        <v/>
      </c>
      <c r="BL65" s="14" t="str">
        <f>入力4!AO23</f>
        <v/>
      </c>
      <c r="BM65" s="14" t="str">
        <f>入力4!AP23</f>
        <v/>
      </c>
      <c r="BN65" s="14" t="str">
        <f t="shared" si="96"/>
        <v/>
      </c>
      <c r="BO65" s="14" t="str">
        <f t="shared" si="93"/>
        <v/>
      </c>
      <c r="BP65" s="14" t="str">
        <f t="shared" si="88"/>
        <v/>
      </c>
      <c r="BQ65" s="14" t="str">
        <f t="shared" si="89"/>
        <v/>
      </c>
      <c r="BV65" s="14">
        <v>19</v>
      </c>
      <c r="BW65" s="14" t="s">
        <v>1446</v>
      </c>
      <c r="BX65" s="14">
        <f>入力5!AM23</f>
        <v>0</v>
      </c>
      <c r="BY65" s="14" t="str">
        <f>入力5!AN23</f>
        <v/>
      </c>
      <c r="BZ65" s="14" t="str">
        <f>入力5!AO23</f>
        <v/>
      </c>
      <c r="CA65" s="14" t="str">
        <f>入力5!AP23</f>
        <v/>
      </c>
      <c r="CB65" s="14" t="str">
        <f t="shared" si="97"/>
        <v/>
      </c>
      <c r="CC65" s="14" t="str">
        <f t="shared" si="94"/>
        <v/>
      </c>
      <c r="CD65" s="14" t="str">
        <f t="shared" si="90"/>
        <v/>
      </c>
      <c r="CE65" s="14" t="str">
        <f t="shared" si="91"/>
        <v/>
      </c>
      <c r="CK65" s="156"/>
      <c r="CL65" s="156"/>
      <c r="CM65" s="156"/>
      <c r="CN65" s="156"/>
      <c r="CO65" s="156"/>
      <c r="CP65" s="156"/>
      <c r="CQ65" s="156"/>
      <c r="CR65" s="156"/>
      <c r="CS65" s="156"/>
      <c r="CT65" s="156"/>
      <c r="CU65" s="156"/>
      <c r="CV65" s="156"/>
      <c r="CW65" s="156"/>
      <c r="CX65" s="156"/>
      <c r="CY65" s="156"/>
      <c r="CZ65" s="156"/>
      <c r="DA65" s="156"/>
      <c r="DB65" s="156"/>
      <c r="DC65" s="156"/>
      <c r="DD65" s="156"/>
      <c r="DE65" s="156"/>
      <c r="DF65" s="156"/>
      <c r="DG65" s="156"/>
      <c r="DH65" s="156"/>
      <c r="DI65" s="156"/>
      <c r="DJ65" s="156"/>
      <c r="DK65" s="156"/>
      <c r="DL65" s="156"/>
      <c r="DM65" s="156"/>
      <c r="DN65" s="156"/>
      <c r="DO65" s="156"/>
      <c r="DP65" s="156"/>
      <c r="DQ65" s="156"/>
      <c r="DR65" s="156"/>
      <c r="DS65" s="156"/>
      <c r="DT65" s="156"/>
      <c r="DU65" s="156"/>
      <c r="DV65" s="156"/>
      <c r="DW65" s="156"/>
      <c r="DX65" s="156"/>
      <c r="DY65" s="156"/>
      <c r="DZ65" s="156"/>
      <c r="EA65" s="156"/>
      <c r="EB65" s="156"/>
      <c r="EC65" s="156"/>
      <c r="ED65" s="156"/>
      <c r="EE65" s="156"/>
      <c r="EF65" s="156"/>
      <c r="EG65" s="156"/>
      <c r="EH65" s="156"/>
    </row>
    <row r="66" spans="46:138" ht="18.75" customHeight="1">
      <c r="AT66" s="14">
        <v>20</v>
      </c>
      <c r="AU66" s="14" t="s">
        <v>1447</v>
      </c>
      <c r="AV66" s="14">
        <f>入力3!AM24</f>
        <v>0</v>
      </c>
      <c r="AW66" s="14" t="str">
        <f>入力3!AN24</f>
        <v/>
      </c>
      <c r="AX66" s="14" t="str">
        <f>入力3!AO24</f>
        <v/>
      </c>
      <c r="AY66" s="14" t="str">
        <f>入力3!AP24</f>
        <v/>
      </c>
      <c r="AZ66" s="14" t="str">
        <f t="shared" si="95"/>
        <v/>
      </c>
      <c r="BA66" s="14" t="str">
        <f t="shared" si="92"/>
        <v/>
      </c>
      <c r="BB66" s="14" t="str">
        <f t="shared" si="86"/>
        <v/>
      </c>
      <c r="BC66" s="14" t="str">
        <f t="shared" si="87"/>
        <v/>
      </c>
      <c r="BH66" s="108">
        <v>20</v>
      </c>
      <c r="BI66" s="14" t="s">
        <v>1447</v>
      </c>
      <c r="BJ66" s="14">
        <f>入力4!AM24</f>
        <v>0</v>
      </c>
      <c r="BK66" s="14" t="str">
        <f>入力4!AN24</f>
        <v/>
      </c>
      <c r="BL66" s="14" t="str">
        <f>入力4!AO24</f>
        <v/>
      </c>
      <c r="BM66" s="14" t="str">
        <f>入力4!AP24</f>
        <v/>
      </c>
      <c r="BN66" s="14" t="str">
        <f t="shared" si="96"/>
        <v/>
      </c>
      <c r="BO66" s="14" t="str">
        <f t="shared" si="93"/>
        <v/>
      </c>
      <c r="BP66" s="14" t="str">
        <f t="shared" si="88"/>
        <v/>
      </c>
      <c r="BQ66" s="14" t="str">
        <f t="shared" si="89"/>
        <v/>
      </c>
      <c r="BV66" s="14">
        <v>20</v>
      </c>
      <c r="BW66" s="14" t="s">
        <v>1447</v>
      </c>
      <c r="BX66" s="14">
        <f>入力5!AM24</f>
        <v>0</v>
      </c>
      <c r="BY66" s="14" t="str">
        <f>入力5!AN24</f>
        <v/>
      </c>
      <c r="BZ66" s="14" t="str">
        <f>入力5!AO24</f>
        <v/>
      </c>
      <c r="CA66" s="14" t="str">
        <f>入力5!AP24</f>
        <v/>
      </c>
      <c r="CB66" s="14" t="str">
        <f t="shared" si="97"/>
        <v/>
      </c>
      <c r="CC66" s="14" t="str">
        <f t="shared" si="94"/>
        <v/>
      </c>
      <c r="CD66" s="14" t="str">
        <f t="shared" si="90"/>
        <v/>
      </c>
      <c r="CE66" s="14" t="str">
        <f t="shared" si="91"/>
        <v/>
      </c>
      <c r="CK66" s="156"/>
      <c r="CL66" s="156"/>
      <c r="CM66" s="156"/>
      <c r="CN66" s="156"/>
      <c r="CO66" s="156"/>
      <c r="CP66" s="156"/>
      <c r="CQ66" s="156"/>
      <c r="CR66" s="156"/>
      <c r="CS66" s="156"/>
      <c r="CT66" s="156"/>
      <c r="CU66" s="156"/>
      <c r="CV66" s="156"/>
      <c r="CW66" s="156"/>
      <c r="CX66" s="156"/>
      <c r="CY66" s="156"/>
      <c r="CZ66" s="156"/>
      <c r="DA66" s="156"/>
      <c r="DB66" s="156"/>
      <c r="DC66" s="156"/>
      <c r="DD66" s="156"/>
      <c r="DE66" s="156"/>
      <c r="DF66" s="156"/>
      <c r="DG66" s="156"/>
      <c r="DH66" s="156"/>
      <c r="DI66" s="156"/>
      <c r="DJ66" s="156"/>
      <c r="DK66" s="156"/>
      <c r="DL66" s="156"/>
      <c r="DM66" s="156"/>
      <c r="DN66" s="156"/>
      <c r="DO66" s="156"/>
      <c r="DP66" s="156"/>
      <c r="DQ66" s="156"/>
      <c r="DR66" s="156"/>
      <c r="DS66" s="156"/>
      <c r="DT66" s="156"/>
      <c r="DU66" s="156"/>
      <c r="DV66" s="156"/>
      <c r="DW66" s="156"/>
      <c r="DX66" s="156"/>
      <c r="DY66" s="156"/>
      <c r="DZ66" s="156"/>
      <c r="EA66" s="156"/>
      <c r="EB66" s="156"/>
      <c r="EC66" s="156"/>
      <c r="ED66" s="156"/>
      <c r="EE66" s="156"/>
      <c r="EF66" s="156"/>
      <c r="EG66" s="156"/>
      <c r="EH66" s="156"/>
    </row>
    <row r="67" spans="46:138" ht="18.75" customHeight="1">
      <c r="AT67" s="14">
        <v>21</v>
      </c>
      <c r="AU67" s="14" t="s">
        <v>1448</v>
      </c>
      <c r="AV67" s="14">
        <f>入力3!AM25</f>
        <v>0</v>
      </c>
      <c r="AW67" s="14" t="str">
        <f>入力3!AN25</f>
        <v/>
      </c>
      <c r="AX67" s="14" t="str">
        <f>入力3!AO25</f>
        <v/>
      </c>
      <c r="AY67" s="14" t="str">
        <f>入力3!AP25</f>
        <v/>
      </c>
      <c r="AZ67" s="14" t="str">
        <f t="shared" si="95"/>
        <v/>
      </c>
      <c r="BA67" s="14" t="str">
        <f t="shared" si="92"/>
        <v/>
      </c>
      <c r="BB67" s="14" t="str">
        <f t="shared" si="86"/>
        <v/>
      </c>
      <c r="BC67" s="14" t="str">
        <f t="shared" si="87"/>
        <v/>
      </c>
      <c r="BH67" s="108">
        <v>21</v>
      </c>
      <c r="BI67" s="14" t="s">
        <v>1448</v>
      </c>
      <c r="BJ67" s="14">
        <f>入力4!AM25</f>
        <v>0</v>
      </c>
      <c r="BK67" s="14" t="str">
        <f>入力4!AN25</f>
        <v/>
      </c>
      <c r="BL67" s="14" t="str">
        <f>入力4!AO25</f>
        <v/>
      </c>
      <c r="BM67" s="14" t="str">
        <f>入力4!AP25</f>
        <v/>
      </c>
      <c r="BN67" s="14" t="str">
        <f t="shared" si="96"/>
        <v/>
      </c>
      <c r="BO67" s="14" t="str">
        <f t="shared" si="93"/>
        <v/>
      </c>
      <c r="BP67" s="14" t="str">
        <f t="shared" si="88"/>
        <v/>
      </c>
      <c r="BQ67" s="14" t="str">
        <f t="shared" si="89"/>
        <v/>
      </c>
      <c r="BV67" s="14">
        <v>21</v>
      </c>
      <c r="BW67" s="14" t="s">
        <v>1448</v>
      </c>
      <c r="BX67" s="14">
        <f>入力5!AM25</f>
        <v>0</v>
      </c>
      <c r="BY67" s="14" t="str">
        <f>入力5!AN25</f>
        <v/>
      </c>
      <c r="BZ67" s="14" t="str">
        <f>入力5!AO25</f>
        <v/>
      </c>
      <c r="CA67" s="14" t="str">
        <f>入力5!AP25</f>
        <v/>
      </c>
      <c r="CB67" s="14" t="str">
        <f t="shared" si="97"/>
        <v/>
      </c>
      <c r="CC67" s="14" t="str">
        <f t="shared" si="94"/>
        <v/>
      </c>
      <c r="CD67" s="14" t="str">
        <f t="shared" si="90"/>
        <v/>
      </c>
      <c r="CE67" s="14" t="str">
        <f t="shared" si="91"/>
        <v/>
      </c>
      <c r="CK67" s="156"/>
      <c r="CL67" s="156"/>
      <c r="CM67" s="156"/>
      <c r="CN67" s="156"/>
      <c r="CO67" s="156"/>
      <c r="CP67" s="156"/>
      <c r="CQ67" s="156"/>
      <c r="CR67" s="156"/>
      <c r="CS67" s="156"/>
      <c r="CT67" s="156"/>
      <c r="CU67" s="156"/>
      <c r="CV67" s="156"/>
      <c r="CW67" s="156"/>
      <c r="CX67" s="156"/>
      <c r="CY67" s="156"/>
      <c r="CZ67" s="156"/>
      <c r="DA67" s="156"/>
      <c r="DB67" s="156"/>
      <c r="DC67" s="156"/>
      <c r="DD67" s="156"/>
      <c r="DE67" s="156"/>
      <c r="DF67" s="156"/>
      <c r="DG67" s="156"/>
      <c r="DH67" s="156"/>
      <c r="DI67" s="156"/>
      <c r="DJ67" s="156"/>
      <c r="DK67" s="156"/>
      <c r="DL67" s="156"/>
      <c r="DM67" s="156"/>
      <c r="DN67" s="156"/>
      <c r="DO67" s="156"/>
      <c r="DP67" s="156"/>
      <c r="DQ67" s="156"/>
      <c r="DR67" s="156"/>
      <c r="DS67" s="156"/>
      <c r="DT67" s="156"/>
      <c r="DU67" s="156"/>
      <c r="DV67" s="156"/>
      <c r="DW67" s="156"/>
      <c r="DX67" s="156"/>
      <c r="DY67" s="156"/>
      <c r="DZ67" s="156"/>
      <c r="EA67" s="156"/>
      <c r="EB67" s="156"/>
      <c r="EC67" s="156"/>
      <c r="ED67" s="156"/>
      <c r="EE67" s="156"/>
      <c r="EF67" s="156"/>
      <c r="EG67" s="156"/>
      <c r="EH67" s="156"/>
    </row>
    <row r="68" spans="46:138" ht="18.75" customHeight="1">
      <c r="AT68" s="14">
        <v>22</v>
      </c>
      <c r="AU68" s="14" t="s">
        <v>1449</v>
      </c>
      <c r="AV68" s="14">
        <f>入力3!AM26</f>
        <v>0</v>
      </c>
      <c r="AW68" s="14" t="str">
        <f>入力3!AN26</f>
        <v/>
      </c>
      <c r="AX68" s="14" t="str">
        <f>入力3!AO26</f>
        <v/>
      </c>
      <c r="AY68" s="14" t="str">
        <f>入力3!AP26</f>
        <v/>
      </c>
      <c r="AZ68" s="14" t="str">
        <f t="shared" si="95"/>
        <v/>
      </c>
      <c r="BA68" s="14" t="str">
        <f t="shared" si="92"/>
        <v/>
      </c>
      <c r="BB68" s="14" t="str">
        <f t="shared" si="86"/>
        <v/>
      </c>
      <c r="BC68" s="14" t="str">
        <f t="shared" si="87"/>
        <v/>
      </c>
      <c r="BH68" s="108">
        <v>22</v>
      </c>
      <c r="BI68" s="14" t="s">
        <v>1449</v>
      </c>
      <c r="BJ68" s="14">
        <f>入力4!AM26</f>
        <v>0</v>
      </c>
      <c r="BK68" s="14" t="str">
        <f>入力4!AN26</f>
        <v/>
      </c>
      <c r="BL68" s="14" t="str">
        <f>入力4!AO26</f>
        <v/>
      </c>
      <c r="BM68" s="14" t="str">
        <f>入力4!AP26</f>
        <v/>
      </c>
      <c r="BN68" s="14" t="str">
        <f t="shared" si="96"/>
        <v/>
      </c>
      <c r="BO68" s="14" t="str">
        <f t="shared" si="93"/>
        <v/>
      </c>
      <c r="BP68" s="14" t="str">
        <f t="shared" si="88"/>
        <v/>
      </c>
      <c r="BQ68" s="14" t="str">
        <f t="shared" si="89"/>
        <v/>
      </c>
      <c r="BV68" s="14">
        <v>22</v>
      </c>
      <c r="BW68" s="14" t="s">
        <v>1449</v>
      </c>
      <c r="BX68" s="14">
        <f>入力5!AM26</f>
        <v>0</v>
      </c>
      <c r="BY68" s="14" t="str">
        <f>入力5!AN26</f>
        <v/>
      </c>
      <c r="BZ68" s="14" t="str">
        <f>入力5!AO26</f>
        <v/>
      </c>
      <c r="CA68" s="14" t="str">
        <f>入力5!AP26</f>
        <v/>
      </c>
      <c r="CB68" s="14" t="str">
        <f t="shared" si="97"/>
        <v/>
      </c>
      <c r="CC68" s="14" t="str">
        <f t="shared" si="94"/>
        <v/>
      </c>
      <c r="CD68" s="14" t="str">
        <f t="shared" si="90"/>
        <v/>
      </c>
      <c r="CE68" s="14" t="str">
        <f t="shared" si="91"/>
        <v/>
      </c>
      <c r="CK68" s="156"/>
      <c r="CL68" s="156"/>
      <c r="CM68" s="156"/>
      <c r="CN68" s="156"/>
      <c r="CO68" s="156"/>
      <c r="CP68" s="156"/>
      <c r="CQ68" s="156"/>
      <c r="CR68" s="156"/>
      <c r="CS68" s="156"/>
      <c r="CT68" s="156"/>
      <c r="CU68" s="156"/>
      <c r="CV68" s="156"/>
      <c r="CW68" s="156"/>
      <c r="CX68" s="156"/>
      <c r="CY68" s="156"/>
      <c r="CZ68" s="156"/>
      <c r="DA68" s="156"/>
      <c r="DB68" s="156"/>
      <c r="DC68" s="156"/>
      <c r="DD68" s="156"/>
      <c r="DE68" s="156"/>
      <c r="DF68" s="156"/>
      <c r="DG68" s="156"/>
      <c r="DH68" s="156"/>
      <c r="DI68" s="156"/>
      <c r="DJ68" s="156"/>
      <c r="DK68" s="156"/>
      <c r="DL68" s="156"/>
      <c r="DM68" s="156"/>
      <c r="DN68" s="156"/>
      <c r="DO68" s="156"/>
      <c r="DP68" s="156"/>
      <c r="DQ68" s="156"/>
      <c r="DR68" s="156"/>
      <c r="DS68" s="156"/>
      <c r="DT68" s="156"/>
      <c r="DU68" s="156"/>
      <c r="DV68" s="156"/>
      <c r="DW68" s="156"/>
      <c r="DX68" s="156"/>
      <c r="DY68" s="156"/>
      <c r="DZ68" s="156"/>
      <c r="EA68" s="156"/>
      <c r="EB68" s="156"/>
      <c r="EC68" s="156"/>
      <c r="ED68" s="156"/>
      <c r="EE68" s="156"/>
      <c r="EF68" s="156"/>
      <c r="EG68" s="156"/>
      <c r="EH68" s="156"/>
    </row>
    <row r="69" spans="46:138" ht="18.75" customHeight="1">
      <c r="AT69" s="14">
        <v>23</v>
      </c>
      <c r="AU69" s="14" t="s">
        <v>1450</v>
      </c>
      <c r="AV69" s="14">
        <f>入力3!AM27</f>
        <v>0</v>
      </c>
      <c r="AW69" s="14" t="str">
        <f>入力3!AN27</f>
        <v/>
      </c>
      <c r="AX69" s="14" t="str">
        <f>入力3!AO27</f>
        <v/>
      </c>
      <c r="AY69" s="14" t="str">
        <f>入力3!AP27</f>
        <v/>
      </c>
      <c r="AZ69" s="14" t="str">
        <f t="shared" si="95"/>
        <v/>
      </c>
      <c r="BA69" s="14" t="str">
        <f t="shared" si="92"/>
        <v/>
      </c>
      <c r="BB69" s="14" t="str">
        <f t="shared" ref="BB69:BB100" si="98">IFERROR(VLOOKUP($AV69,$B$5:$V$45,$S$1),"")</f>
        <v/>
      </c>
      <c r="BC69" s="14" t="str">
        <f t="shared" ref="BC69:BC100" si="99">IFERROR(VLOOKUP($AV69,$B$5:$AG$45,$AG$1),"")</f>
        <v/>
      </c>
      <c r="BH69" s="108">
        <v>23</v>
      </c>
      <c r="BI69" s="14" t="s">
        <v>1450</v>
      </c>
      <c r="BJ69" s="14">
        <f>入力4!AM27</f>
        <v>0</v>
      </c>
      <c r="BK69" s="14" t="str">
        <f>入力4!AN27</f>
        <v/>
      </c>
      <c r="BL69" s="14" t="str">
        <f>入力4!AO27</f>
        <v/>
      </c>
      <c r="BM69" s="14" t="str">
        <f>入力4!AP27</f>
        <v/>
      </c>
      <c r="BN69" s="14" t="str">
        <f t="shared" si="96"/>
        <v/>
      </c>
      <c r="BO69" s="14" t="str">
        <f t="shared" si="93"/>
        <v/>
      </c>
      <c r="BP69" s="14" t="str">
        <f t="shared" ref="BP69:BP100" si="100">IFERROR(VLOOKUP($BJ69,$B$5:$V$45,$S$1),"")</f>
        <v/>
      </c>
      <c r="BQ69" s="14" t="str">
        <f t="shared" ref="BQ69:BQ100" si="101">IFERROR(VLOOKUP($BJ69,$B$5:$AG$45,$AG$1),"")</f>
        <v/>
      </c>
      <c r="BV69" s="14">
        <v>23</v>
      </c>
      <c r="BW69" s="14" t="s">
        <v>1450</v>
      </c>
      <c r="BX69" s="14">
        <f>入力5!AM27</f>
        <v>0</v>
      </c>
      <c r="BY69" s="14" t="str">
        <f>入力5!AN27</f>
        <v/>
      </c>
      <c r="BZ69" s="14" t="str">
        <f>入力5!AO27</f>
        <v/>
      </c>
      <c r="CA69" s="14" t="str">
        <f>入力5!AP27</f>
        <v/>
      </c>
      <c r="CB69" s="14" t="str">
        <f t="shared" si="97"/>
        <v/>
      </c>
      <c r="CC69" s="14" t="str">
        <f t="shared" si="94"/>
        <v/>
      </c>
      <c r="CD69" s="14" t="str">
        <f t="shared" ref="CD69:CD100" si="102">IFERROR(VLOOKUP($BX69,$B$5:$V$45,$S$1),"")</f>
        <v/>
      </c>
      <c r="CE69" s="14" t="str">
        <f t="shared" ref="CE69:CE100" si="103">IFERROR(VLOOKUP($BX69,$B$5:$AG$45,$AG$1),"")</f>
        <v/>
      </c>
      <c r="CK69" s="156"/>
      <c r="CL69" s="156"/>
      <c r="CM69" s="156"/>
      <c r="CN69" s="156"/>
      <c r="CO69" s="156"/>
      <c r="CP69" s="156"/>
      <c r="CQ69" s="156"/>
      <c r="CR69" s="156"/>
      <c r="CS69" s="156"/>
      <c r="CT69" s="156"/>
      <c r="CU69" s="156"/>
      <c r="CV69" s="156"/>
      <c r="CW69" s="156"/>
      <c r="CX69" s="156"/>
      <c r="CY69" s="156"/>
      <c r="CZ69" s="156"/>
      <c r="DA69" s="156"/>
      <c r="DB69" s="156"/>
      <c r="DC69" s="156"/>
      <c r="DD69" s="156"/>
      <c r="DE69" s="156"/>
      <c r="DF69" s="156"/>
      <c r="DG69" s="156"/>
      <c r="DH69" s="156"/>
      <c r="DI69" s="156"/>
      <c r="DJ69" s="156"/>
      <c r="DK69" s="156"/>
      <c r="DL69" s="156"/>
      <c r="DM69" s="156"/>
      <c r="DN69" s="156"/>
      <c r="DO69" s="156"/>
      <c r="DP69" s="156"/>
      <c r="DQ69" s="156"/>
      <c r="DR69" s="156"/>
      <c r="DS69" s="156"/>
      <c r="DT69" s="156"/>
      <c r="DU69" s="156"/>
      <c r="DV69" s="156"/>
      <c r="DW69" s="156"/>
      <c r="DX69" s="156"/>
      <c r="DY69" s="156"/>
      <c r="DZ69" s="156"/>
      <c r="EA69" s="156"/>
      <c r="EB69" s="156"/>
      <c r="EC69" s="156"/>
      <c r="ED69" s="156"/>
      <c r="EE69" s="156"/>
      <c r="EF69" s="156"/>
      <c r="EG69" s="156"/>
      <c r="EH69" s="156"/>
    </row>
    <row r="70" spans="46:138" ht="18.75" customHeight="1">
      <c r="AT70" s="14">
        <v>24</v>
      </c>
      <c r="AU70" s="14" t="s">
        <v>1451</v>
      </c>
      <c r="AV70" s="14">
        <f>入力3!AM28</f>
        <v>0</v>
      </c>
      <c r="AW70" s="14" t="str">
        <f>入力3!AN28</f>
        <v/>
      </c>
      <c r="AX70" s="14" t="str">
        <f>入力3!AO28</f>
        <v/>
      </c>
      <c r="AY70" s="14" t="str">
        <f>入力3!AP28</f>
        <v/>
      </c>
      <c r="AZ70" s="14" t="str">
        <f t="shared" si="95"/>
        <v/>
      </c>
      <c r="BA70" s="14" t="str">
        <f t="shared" ref="BA70:BA101" si="104">IFERROR(VLOOKUP($AV70,$B$5:$V$45,$E$1)&amp;" "&amp;VLOOKUP($AV70,$B$5:$V$45,$F$1),"")</f>
        <v/>
      </c>
      <c r="BB70" s="14" t="str">
        <f t="shared" si="98"/>
        <v/>
      </c>
      <c r="BC70" s="14" t="str">
        <f t="shared" si="99"/>
        <v/>
      </c>
      <c r="BH70" s="108">
        <v>24</v>
      </c>
      <c r="BI70" s="14" t="s">
        <v>1451</v>
      </c>
      <c r="BJ70" s="14">
        <f>入力4!AM28</f>
        <v>0</v>
      </c>
      <c r="BK70" s="14" t="str">
        <f>入力4!AN28</f>
        <v/>
      </c>
      <c r="BL70" s="14" t="str">
        <f>入力4!AO28</f>
        <v/>
      </c>
      <c r="BM70" s="14" t="str">
        <f>入力4!AP28</f>
        <v/>
      </c>
      <c r="BN70" s="14" t="str">
        <f t="shared" si="96"/>
        <v/>
      </c>
      <c r="BO70" s="14" t="str">
        <f t="shared" si="93"/>
        <v/>
      </c>
      <c r="BP70" s="14" t="str">
        <f t="shared" si="100"/>
        <v/>
      </c>
      <c r="BQ70" s="14" t="str">
        <f t="shared" si="101"/>
        <v/>
      </c>
      <c r="BV70" s="14">
        <v>24</v>
      </c>
      <c r="BW70" s="14" t="s">
        <v>1451</v>
      </c>
      <c r="BX70" s="14">
        <f>入力5!AM28</f>
        <v>0</v>
      </c>
      <c r="BY70" s="14" t="str">
        <f>入力5!AN28</f>
        <v/>
      </c>
      <c r="BZ70" s="14" t="str">
        <f>入力5!AO28</f>
        <v/>
      </c>
      <c r="CA70" s="14" t="str">
        <f>入力5!AP28</f>
        <v/>
      </c>
      <c r="CB70" s="14" t="str">
        <f t="shared" si="97"/>
        <v/>
      </c>
      <c r="CC70" s="14" t="str">
        <f t="shared" si="94"/>
        <v/>
      </c>
      <c r="CD70" s="14" t="str">
        <f t="shared" si="102"/>
        <v/>
      </c>
      <c r="CE70" s="14" t="str">
        <f t="shared" si="103"/>
        <v/>
      </c>
      <c r="CK70" s="156"/>
      <c r="CL70" s="156"/>
      <c r="CM70" s="156"/>
      <c r="CN70" s="156"/>
      <c r="CO70" s="156"/>
      <c r="CP70" s="156"/>
      <c r="CQ70" s="156"/>
      <c r="CR70" s="156"/>
      <c r="CS70" s="156"/>
      <c r="CT70" s="156"/>
      <c r="CU70" s="156"/>
      <c r="CV70" s="156"/>
      <c r="CW70" s="156"/>
      <c r="CX70" s="156"/>
      <c r="CY70" s="156"/>
      <c r="CZ70" s="156"/>
      <c r="DA70" s="156"/>
      <c r="DB70" s="156"/>
      <c r="DC70" s="156"/>
      <c r="DD70" s="156"/>
      <c r="DE70" s="156"/>
      <c r="DF70" s="156"/>
      <c r="DG70" s="156"/>
      <c r="DH70" s="156"/>
      <c r="DI70" s="156"/>
      <c r="DJ70" s="156"/>
      <c r="DK70" s="156"/>
      <c r="DL70" s="156"/>
      <c r="DM70" s="156"/>
      <c r="DN70" s="156"/>
      <c r="DO70" s="156"/>
      <c r="DP70" s="156"/>
      <c r="DQ70" s="156"/>
      <c r="DR70" s="156"/>
      <c r="DS70" s="156"/>
      <c r="DT70" s="156"/>
      <c r="DU70" s="156"/>
      <c r="DV70" s="156"/>
      <c r="DW70" s="156"/>
      <c r="DX70" s="156"/>
      <c r="DY70" s="156"/>
      <c r="DZ70" s="156"/>
      <c r="EA70" s="156"/>
      <c r="EB70" s="156"/>
      <c r="EC70" s="156"/>
      <c r="ED70" s="156"/>
      <c r="EE70" s="156"/>
      <c r="EF70" s="156"/>
      <c r="EG70" s="156"/>
      <c r="EH70" s="156"/>
    </row>
    <row r="71" spans="46:138" ht="18.75" customHeight="1">
      <c r="AT71" s="14">
        <v>25</v>
      </c>
      <c r="AU71" s="14" t="s">
        <v>1452</v>
      </c>
      <c r="AV71" s="14">
        <f>入力3!AM29</f>
        <v>0</v>
      </c>
      <c r="AW71" s="14" t="str">
        <f>入力3!AN29</f>
        <v/>
      </c>
      <c r="AX71" s="14" t="str">
        <f>入力3!AO29</f>
        <v/>
      </c>
      <c r="AY71" s="14" t="str">
        <f>入力3!AP29</f>
        <v/>
      </c>
      <c r="AZ71" s="14" t="str">
        <f t="shared" si="95"/>
        <v/>
      </c>
      <c r="BA71" s="14" t="str">
        <f t="shared" si="104"/>
        <v/>
      </c>
      <c r="BB71" s="14" t="str">
        <f t="shared" si="98"/>
        <v/>
      </c>
      <c r="BC71" s="14" t="str">
        <f t="shared" si="99"/>
        <v/>
      </c>
      <c r="BH71" s="108">
        <v>25</v>
      </c>
      <c r="BI71" s="14" t="s">
        <v>1452</v>
      </c>
      <c r="BJ71" s="14">
        <f>入力4!AM29</f>
        <v>0</v>
      </c>
      <c r="BK71" s="14" t="str">
        <f>入力4!AN29</f>
        <v/>
      </c>
      <c r="BL71" s="14" t="str">
        <f>入力4!AO29</f>
        <v/>
      </c>
      <c r="BM71" s="14" t="str">
        <f>入力4!AP29</f>
        <v/>
      </c>
      <c r="BN71" s="14" t="str">
        <f t="shared" si="96"/>
        <v/>
      </c>
      <c r="BO71" s="14" t="str">
        <f t="shared" si="93"/>
        <v/>
      </c>
      <c r="BP71" s="14" t="str">
        <f t="shared" si="100"/>
        <v/>
      </c>
      <c r="BQ71" s="14" t="str">
        <f t="shared" si="101"/>
        <v/>
      </c>
      <c r="BV71" s="14">
        <v>25</v>
      </c>
      <c r="BW71" s="14" t="s">
        <v>1452</v>
      </c>
      <c r="BX71" s="14">
        <f>入力5!AM29</f>
        <v>0</v>
      </c>
      <c r="BY71" s="14" t="str">
        <f>入力5!AN29</f>
        <v/>
      </c>
      <c r="BZ71" s="14" t="str">
        <f>入力5!AO29</f>
        <v/>
      </c>
      <c r="CA71" s="14" t="str">
        <f>入力5!AP29</f>
        <v/>
      </c>
      <c r="CB71" s="14" t="str">
        <f t="shared" si="97"/>
        <v/>
      </c>
      <c r="CC71" s="14" t="str">
        <f t="shared" si="94"/>
        <v/>
      </c>
      <c r="CD71" s="14" t="str">
        <f t="shared" si="102"/>
        <v/>
      </c>
      <c r="CE71" s="14" t="str">
        <f t="shared" si="103"/>
        <v/>
      </c>
      <c r="CK71" s="156"/>
      <c r="CL71" s="156"/>
      <c r="CM71" s="156"/>
      <c r="CN71" s="156"/>
      <c r="CO71" s="156"/>
      <c r="CP71" s="156"/>
      <c r="CQ71" s="156"/>
      <c r="CR71" s="156"/>
      <c r="CS71" s="156"/>
      <c r="CT71" s="156"/>
      <c r="CU71" s="156"/>
      <c r="CV71" s="156"/>
      <c r="CW71" s="156"/>
      <c r="CX71" s="156"/>
      <c r="CY71" s="156"/>
      <c r="CZ71" s="156"/>
      <c r="DA71" s="156"/>
      <c r="DB71" s="156"/>
      <c r="DC71" s="156"/>
      <c r="DD71" s="156"/>
      <c r="DE71" s="156"/>
      <c r="DF71" s="156"/>
      <c r="DG71" s="156"/>
      <c r="DH71" s="156"/>
      <c r="DI71" s="156"/>
      <c r="DJ71" s="156"/>
      <c r="DK71" s="156"/>
      <c r="DL71" s="156"/>
      <c r="DM71" s="156"/>
      <c r="DN71" s="156"/>
      <c r="DO71" s="156"/>
      <c r="DP71" s="156"/>
      <c r="DQ71" s="156"/>
      <c r="DR71" s="156"/>
      <c r="DS71" s="156"/>
      <c r="DT71" s="156"/>
      <c r="DU71" s="156"/>
      <c r="DV71" s="156"/>
      <c r="DW71" s="156"/>
      <c r="DX71" s="156"/>
      <c r="DY71" s="156"/>
      <c r="DZ71" s="156"/>
      <c r="EA71" s="156"/>
      <c r="EB71" s="156"/>
      <c r="EC71" s="156"/>
      <c r="ED71" s="156"/>
      <c r="EE71" s="156"/>
      <c r="EF71" s="156"/>
      <c r="EG71" s="156"/>
      <c r="EH71" s="156"/>
    </row>
    <row r="72" spans="46:138" ht="18.75" customHeight="1">
      <c r="AT72" s="14">
        <v>26</v>
      </c>
      <c r="AU72" s="14" t="s">
        <v>1453</v>
      </c>
      <c r="AV72" s="14">
        <f>入力3!AM30</f>
        <v>0</v>
      </c>
      <c r="AW72" s="14" t="str">
        <f>入力3!AN30</f>
        <v/>
      </c>
      <c r="AX72" s="14" t="str">
        <f>入力3!AO30</f>
        <v/>
      </c>
      <c r="AY72" s="14" t="str">
        <f>入力3!AP30</f>
        <v/>
      </c>
      <c r="AZ72" s="14" t="str">
        <f t="shared" si="95"/>
        <v/>
      </c>
      <c r="BA72" s="14" t="str">
        <f t="shared" si="104"/>
        <v/>
      </c>
      <c r="BB72" s="14" t="str">
        <f t="shared" si="98"/>
        <v/>
      </c>
      <c r="BC72" s="14" t="str">
        <f t="shared" si="99"/>
        <v/>
      </c>
      <c r="BH72" s="108">
        <v>26</v>
      </c>
      <c r="BI72" s="14" t="s">
        <v>1453</v>
      </c>
      <c r="BJ72" s="14">
        <f>入力4!AM30</f>
        <v>0</v>
      </c>
      <c r="BK72" s="14" t="str">
        <f>入力4!AN30</f>
        <v/>
      </c>
      <c r="BL72" s="14" t="str">
        <f>入力4!AO30</f>
        <v/>
      </c>
      <c r="BM72" s="14" t="str">
        <f>入力4!AP30</f>
        <v/>
      </c>
      <c r="BN72" s="14" t="str">
        <f t="shared" si="96"/>
        <v/>
      </c>
      <c r="BO72" s="14" t="str">
        <f t="shared" si="93"/>
        <v/>
      </c>
      <c r="BP72" s="14" t="str">
        <f t="shared" si="100"/>
        <v/>
      </c>
      <c r="BQ72" s="14" t="str">
        <f t="shared" si="101"/>
        <v/>
      </c>
      <c r="BV72" s="14">
        <v>26</v>
      </c>
      <c r="BW72" s="14" t="s">
        <v>1453</v>
      </c>
      <c r="BX72" s="14">
        <f>入力5!AM30</f>
        <v>0</v>
      </c>
      <c r="BY72" s="14" t="str">
        <f>入力5!AN30</f>
        <v/>
      </c>
      <c r="BZ72" s="14" t="str">
        <f>入力5!AO30</f>
        <v/>
      </c>
      <c r="CA72" s="14" t="str">
        <f>入力5!AP30</f>
        <v/>
      </c>
      <c r="CB72" s="14" t="str">
        <f t="shared" si="97"/>
        <v/>
      </c>
      <c r="CC72" s="14" t="str">
        <f t="shared" si="94"/>
        <v/>
      </c>
      <c r="CD72" s="14" t="str">
        <f t="shared" si="102"/>
        <v/>
      </c>
      <c r="CE72" s="14" t="str">
        <f t="shared" si="103"/>
        <v/>
      </c>
      <c r="CK72" s="156"/>
      <c r="CL72" s="156"/>
      <c r="CM72" s="156"/>
      <c r="CN72" s="156"/>
      <c r="CO72" s="156"/>
      <c r="CP72" s="156"/>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6"/>
      <c r="EB72" s="156"/>
      <c r="EC72" s="156"/>
      <c r="ED72" s="156"/>
      <c r="EE72" s="156"/>
      <c r="EF72" s="156"/>
      <c r="EG72" s="156"/>
      <c r="EH72" s="156"/>
    </row>
    <row r="73" spans="46:138" ht="18.75" customHeight="1">
      <c r="AT73" s="14">
        <v>27</v>
      </c>
      <c r="AU73" s="14" t="s">
        <v>1454</v>
      </c>
      <c r="AV73" s="14">
        <f>入力3!AM31</f>
        <v>0</v>
      </c>
      <c r="AW73" s="14" t="str">
        <f>入力3!AN31</f>
        <v/>
      </c>
      <c r="AX73" s="14" t="str">
        <f>入力3!AO31</f>
        <v/>
      </c>
      <c r="AY73" s="14" t="str">
        <f>入力3!AP31</f>
        <v/>
      </c>
      <c r="AZ73" s="14" t="str">
        <f t="shared" si="95"/>
        <v/>
      </c>
      <c r="BA73" s="14" t="str">
        <f t="shared" si="104"/>
        <v/>
      </c>
      <c r="BB73" s="14" t="str">
        <f t="shared" si="98"/>
        <v/>
      </c>
      <c r="BC73" s="14" t="str">
        <f t="shared" si="99"/>
        <v/>
      </c>
      <c r="BH73" s="108">
        <v>27</v>
      </c>
      <c r="BI73" s="14" t="s">
        <v>1454</v>
      </c>
      <c r="BJ73" s="14">
        <f>入力4!AM31</f>
        <v>0</v>
      </c>
      <c r="BK73" s="14" t="str">
        <f>入力4!AN31</f>
        <v/>
      </c>
      <c r="BL73" s="14" t="str">
        <f>入力4!AO31</f>
        <v/>
      </c>
      <c r="BM73" s="14" t="str">
        <f>入力4!AP31</f>
        <v/>
      </c>
      <c r="BN73" s="14" t="str">
        <f t="shared" si="96"/>
        <v/>
      </c>
      <c r="BO73" s="14" t="str">
        <f t="shared" si="93"/>
        <v/>
      </c>
      <c r="BP73" s="14" t="str">
        <f t="shared" si="100"/>
        <v/>
      </c>
      <c r="BQ73" s="14" t="str">
        <f t="shared" si="101"/>
        <v/>
      </c>
      <c r="BV73" s="14">
        <v>27</v>
      </c>
      <c r="BW73" s="14" t="s">
        <v>1454</v>
      </c>
      <c r="BX73" s="14">
        <f>入力5!AM31</f>
        <v>0</v>
      </c>
      <c r="BY73" s="14" t="str">
        <f>入力5!AN31</f>
        <v/>
      </c>
      <c r="BZ73" s="14" t="str">
        <f>入力5!AO31</f>
        <v/>
      </c>
      <c r="CA73" s="14" t="str">
        <f>入力5!AP31</f>
        <v/>
      </c>
      <c r="CB73" s="14" t="str">
        <f t="shared" si="97"/>
        <v/>
      </c>
      <c r="CC73" s="14" t="str">
        <f t="shared" si="94"/>
        <v/>
      </c>
      <c r="CD73" s="14" t="str">
        <f t="shared" si="102"/>
        <v/>
      </c>
      <c r="CE73" s="14" t="str">
        <f t="shared" si="103"/>
        <v/>
      </c>
      <c r="CK73" s="156"/>
      <c r="CL73" s="156"/>
      <c r="CM73" s="156"/>
      <c r="CN73" s="156"/>
      <c r="CO73" s="156"/>
      <c r="CP73" s="156"/>
      <c r="CQ73" s="156"/>
      <c r="CR73" s="156"/>
      <c r="CS73" s="156"/>
      <c r="CT73" s="156"/>
      <c r="CU73" s="156"/>
      <c r="CV73" s="156"/>
      <c r="CW73" s="156"/>
      <c r="CX73" s="156"/>
      <c r="CY73" s="156"/>
      <c r="CZ73" s="156"/>
      <c r="DA73" s="156"/>
      <c r="DB73" s="156"/>
      <c r="DC73" s="156"/>
      <c r="DD73" s="156"/>
      <c r="DE73" s="156"/>
      <c r="DF73" s="156"/>
      <c r="DG73" s="156"/>
      <c r="DH73" s="156"/>
      <c r="DI73" s="156"/>
      <c r="DJ73" s="156"/>
      <c r="DK73" s="156"/>
      <c r="DL73" s="156"/>
      <c r="DM73" s="156"/>
      <c r="DN73" s="156"/>
      <c r="DO73" s="156"/>
      <c r="DP73" s="156"/>
      <c r="DQ73" s="156"/>
      <c r="DR73" s="156"/>
      <c r="DS73" s="156"/>
      <c r="DT73" s="156"/>
      <c r="DU73" s="156"/>
      <c r="DV73" s="156"/>
      <c r="DW73" s="156"/>
      <c r="DX73" s="156"/>
      <c r="DY73" s="156"/>
      <c r="DZ73" s="156"/>
      <c r="EA73" s="156"/>
      <c r="EB73" s="156"/>
      <c r="EC73" s="156"/>
      <c r="ED73" s="156"/>
      <c r="EE73" s="156"/>
      <c r="EF73" s="156"/>
      <c r="EG73" s="156"/>
      <c r="EH73" s="156"/>
    </row>
    <row r="74" spans="46:138" ht="18.75" customHeight="1">
      <c r="AT74" s="14">
        <v>28</v>
      </c>
      <c r="AU74" s="14" t="s">
        <v>1455</v>
      </c>
      <c r="AV74" s="14">
        <f>入力3!AM32</f>
        <v>0</v>
      </c>
      <c r="AW74" s="14" t="str">
        <f>入力3!AN32</f>
        <v/>
      </c>
      <c r="AX74" s="14" t="str">
        <f>入力3!AO32</f>
        <v/>
      </c>
      <c r="AY74" s="14" t="str">
        <f>入力3!AP32</f>
        <v/>
      </c>
      <c r="AZ74" s="14" t="str">
        <f t="shared" si="95"/>
        <v/>
      </c>
      <c r="BA74" s="14" t="str">
        <f t="shared" si="104"/>
        <v/>
      </c>
      <c r="BB74" s="14" t="str">
        <f t="shared" si="98"/>
        <v/>
      </c>
      <c r="BC74" s="14" t="str">
        <f t="shared" si="99"/>
        <v/>
      </c>
      <c r="BH74" s="108">
        <v>28</v>
      </c>
      <c r="BI74" s="14" t="s">
        <v>1455</v>
      </c>
      <c r="BJ74" s="14">
        <f>入力4!AM32</f>
        <v>0</v>
      </c>
      <c r="BK74" s="14" t="str">
        <f>入力4!AN32</f>
        <v/>
      </c>
      <c r="BL74" s="14" t="str">
        <f>入力4!AO32</f>
        <v/>
      </c>
      <c r="BM74" s="14" t="str">
        <f>入力4!AP32</f>
        <v/>
      </c>
      <c r="BN74" s="14" t="str">
        <f t="shared" si="96"/>
        <v/>
      </c>
      <c r="BO74" s="14" t="str">
        <f t="shared" si="93"/>
        <v/>
      </c>
      <c r="BP74" s="14" t="str">
        <f t="shared" si="100"/>
        <v/>
      </c>
      <c r="BQ74" s="14" t="str">
        <f t="shared" si="101"/>
        <v/>
      </c>
      <c r="BV74" s="14">
        <v>28</v>
      </c>
      <c r="BW74" s="14" t="s">
        <v>1455</v>
      </c>
      <c r="BX74" s="14">
        <f>入力5!AM32</f>
        <v>0</v>
      </c>
      <c r="BY74" s="14" t="str">
        <f>入力5!AN32</f>
        <v/>
      </c>
      <c r="BZ74" s="14" t="str">
        <f>入力5!AO32</f>
        <v/>
      </c>
      <c r="CA74" s="14" t="str">
        <f>入力5!AP32</f>
        <v/>
      </c>
      <c r="CB74" s="14" t="str">
        <f t="shared" si="97"/>
        <v/>
      </c>
      <c r="CC74" s="14" t="str">
        <f t="shared" si="94"/>
        <v/>
      </c>
      <c r="CD74" s="14" t="str">
        <f t="shared" si="102"/>
        <v/>
      </c>
      <c r="CE74" s="14" t="str">
        <f t="shared" si="103"/>
        <v/>
      </c>
      <c r="CK74" s="156"/>
      <c r="CL74" s="156"/>
      <c r="CM74" s="156"/>
      <c r="CN74" s="156"/>
      <c r="CO74" s="156"/>
      <c r="CP74" s="156"/>
      <c r="CQ74" s="156"/>
      <c r="CR74" s="156"/>
      <c r="CS74" s="156"/>
      <c r="CT74" s="156"/>
      <c r="CU74" s="156"/>
      <c r="CV74" s="156"/>
      <c r="CW74" s="156"/>
      <c r="CX74" s="156"/>
      <c r="CY74" s="156"/>
      <c r="CZ74" s="156"/>
      <c r="DA74" s="156"/>
      <c r="DB74" s="156"/>
      <c r="DC74" s="156"/>
      <c r="DD74" s="156"/>
      <c r="DE74" s="156"/>
      <c r="DF74" s="156"/>
      <c r="DG74" s="156"/>
      <c r="DH74" s="156"/>
      <c r="DI74" s="156"/>
      <c r="DJ74" s="156"/>
      <c r="DK74" s="156"/>
      <c r="DL74" s="156"/>
      <c r="DM74" s="156"/>
      <c r="DN74" s="156"/>
      <c r="DO74" s="156"/>
      <c r="DP74" s="156"/>
      <c r="DQ74" s="156"/>
      <c r="DR74" s="156"/>
      <c r="DS74" s="156"/>
      <c r="DT74" s="156"/>
      <c r="DU74" s="156"/>
      <c r="DV74" s="156"/>
      <c r="DW74" s="156"/>
      <c r="DX74" s="156"/>
      <c r="DY74" s="156"/>
      <c r="DZ74" s="156"/>
      <c r="EA74" s="156"/>
      <c r="EB74" s="156"/>
      <c r="EC74" s="156"/>
      <c r="ED74" s="156"/>
      <c r="EE74" s="156"/>
      <c r="EF74" s="156"/>
      <c r="EG74" s="156"/>
      <c r="EH74" s="156"/>
    </row>
    <row r="75" spans="46:138" ht="18.75" customHeight="1">
      <c r="AT75" s="14">
        <v>29</v>
      </c>
      <c r="AU75" s="14" t="s">
        <v>1456</v>
      </c>
      <c r="AV75" s="14">
        <f>入力3!AM33</f>
        <v>0</v>
      </c>
      <c r="AW75" s="14" t="str">
        <f>入力3!AN33</f>
        <v/>
      </c>
      <c r="AX75" s="14" t="str">
        <f>入力3!AO33</f>
        <v/>
      </c>
      <c r="AY75" s="14" t="str">
        <f>入力3!AP33</f>
        <v/>
      </c>
      <c r="AZ75" s="14" t="str">
        <f t="shared" si="95"/>
        <v/>
      </c>
      <c r="BA75" s="14" t="str">
        <f t="shared" si="104"/>
        <v/>
      </c>
      <c r="BB75" s="14" t="str">
        <f t="shared" si="98"/>
        <v/>
      </c>
      <c r="BC75" s="14" t="str">
        <f t="shared" si="99"/>
        <v/>
      </c>
      <c r="BH75" s="108">
        <v>29</v>
      </c>
      <c r="BI75" s="14" t="s">
        <v>1456</v>
      </c>
      <c r="BJ75" s="14">
        <f>入力4!AM33</f>
        <v>0</v>
      </c>
      <c r="BK75" s="14" t="str">
        <f>入力4!AN33</f>
        <v/>
      </c>
      <c r="BL75" s="14" t="str">
        <f>入力4!AO33</f>
        <v/>
      </c>
      <c r="BM75" s="14" t="str">
        <f>入力4!AP33</f>
        <v/>
      </c>
      <c r="BN75" s="14" t="str">
        <f t="shared" si="96"/>
        <v/>
      </c>
      <c r="BO75" s="14" t="str">
        <f t="shared" si="93"/>
        <v/>
      </c>
      <c r="BP75" s="14" t="str">
        <f t="shared" si="100"/>
        <v/>
      </c>
      <c r="BQ75" s="14" t="str">
        <f t="shared" si="101"/>
        <v/>
      </c>
      <c r="BV75" s="14">
        <v>29</v>
      </c>
      <c r="BW75" s="14" t="s">
        <v>1456</v>
      </c>
      <c r="BX75" s="14">
        <f>入力5!AM33</f>
        <v>0</v>
      </c>
      <c r="BY75" s="14" t="str">
        <f>入力5!AN33</f>
        <v/>
      </c>
      <c r="BZ75" s="14" t="str">
        <f>入力5!AO33</f>
        <v/>
      </c>
      <c r="CA75" s="14" t="str">
        <f>入力5!AP33</f>
        <v/>
      </c>
      <c r="CB75" s="14" t="str">
        <f t="shared" si="97"/>
        <v/>
      </c>
      <c r="CC75" s="14" t="str">
        <f t="shared" si="94"/>
        <v/>
      </c>
      <c r="CD75" s="14" t="str">
        <f t="shared" si="102"/>
        <v/>
      </c>
      <c r="CE75" s="14" t="str">
        <f t="shared" si="103"/>
        <v/>
      </c>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c r="EF75" s="156"/>
      <c r="EG75" s="156"/>
      <c r="EH75" s="156"/>
    </row>
    <row r="76" spans="46:138" ht="18.75" customHeight="1">
      <c r="AT76" s="14">
        <v>30</v>
      </c>
      <c r="AU76" s="14" t="s">
        <v>1457</v>
      </c>
      <c r="AV76" s="14">
        <f>入力3!AM34</f>
        <v>0</v>
      </c>
      <c r="AW76" s="14" t="str">
        <f>入力3!AN34</f>
        <v/>
      </c>
      <c r="AX76" s="14" t="str">
        <f>入力3!AO34</f>
        <v/>
      </c>
      <c r="AY76" s="14" t="str">
        <f>入力3!AP34</f>
        <v/>
      </c>
      <c r="AZ76" s="14" t="str">
        <f t="shared" si="95"/>
        <v/>
      </c>
      <c r="BA76" s="14" t="str">
        <f t="shared" si="104"/>
        <v/>
      </c>
      <c r="BB76" s="14" t="str">
        <f t="shared" si="98"/>
        <v/>
      </c>
      <c r="BC76" s="14" t="str">
        <f t="shared" si="99"/>
        <v/>
      </c>
      <c r="BH76" s="108">
        <v>30</v>
      </c>
      <c r="BI76" s="14" t="s">
        <v>1457</v>
      </c>
      <c r="BJ76" s="14">
        <f>入力4!AM34</f>
        <v>0</v>
      </c>
      <c r="BK76" s="14" t="str">
        <f>入力4!AN34</f>
        <v/>
      </c>
      <c r="BL76" s="14" t="str">
        <f>入力4!AO34</f>
        <v/>
      </c>
      <c r="BM76" s="14" t="str">
        <f>入力4!AP34</f>
        <v/>
      </c>
      <c r="BN76" s="14" t="str">
        <f t="shared" si="96"/>
        <v/>
      </c>
      <c r="BO76" s="14" t="str">
        <f t="shared" si="93"/>
        <v/>
      </c>
      <c r="BP76" s="14" t="str">
        <f t="shared" si="100"/>
        <v/>
      </c>
      <c r="BQ76" s="14" t="str">
        <f t="shared" si="101"/>
        <v/>
      </c>
      <c r="BV76" s="14">
        <v>30</v>
      </c>
      <c r="BW76" s="14" t="s">
        <v>1457</v>
      </c>
      <c r="BX76" s="14">
        <f>入力5!AM34</f>
        <v>0</v>
      </c>
      <c r="BY76" s="14" t="str">
        <f>入力5!AN34</f>
        <v/>
      </c>
      <c r="BZ76" s="14" t="str">
        <f>入力5!AO34</f>
        <v/>
      </c>
      <c r="CA76" s="14" t="str">
        <f>入力5!AP34</f>
        <v/>
      </c>
      <c r="CB76" s="14" t="str">
        <f t="shared" si="97"/>
        <v/>
      </c>
      <c r="CC76" s="14" t="str">
        <f t="shared" si="94"/>
        <v/>
      </c>
      <c r="CD76" s="14" t="str">
        <f t="shared" si="102"/>
        <v/>
      </c>
      <c r="CE76" s="14" t="str">
        <f t="shared" si="103"/>
        <v/>
      </c>
      <c r="CK76" s="156"/>
      <c r="CL76" s="156"/>
      <c r="CM76" s="156"/>
      <c r="CN76" s="156"/>
      <c r="CO76" s="156"/>
      <c r="CP76" s="156"/>
      <c r="CQ76" s="156"/>
      <c r="CR76" s="156"/>
      <c r="CS76" s="156"/>
      <c r="CT76" s="156"/>
      <c r="CU76" s="156"/>
      <c r="CV76" s="156"/>
      <c r="CW76" s="156"/>
      <c r="CX76" s="156"/>
      <c r="CY76" s="156"/>
      <c r="CZ76" s="156"/>
      <c r="DA76" s="156"/>
      <c r="DB76" s="156"/>
      <c r="DC76" s="156"/>
      <c r="DD76" s="156"/>
      <c r="DE76" s="156"/>
      <c r="DF76" s="156"/>
      <c r="DG76" s="156"/>
      <c r="DH76" s="156"/>
      <c r="DI76" s="156"/>
      <c r="DJ76" s="156"/>
      <c r="DK76" s="156"/>
      <c r="DL76" s="156"/>
      <c r="DM76" s="156"/>
      <c r="DN76" s="156"/>
      <c r="DO76" s="156"/>
      <c r="DP76" s="156"/>
      <c r="DQ76" s="156"/>
      <c r="DR76" s="156"/>
      <c r="DS76" s="156"/>
      <c r="DT76" s="156"/>
      <c r="DU76" s="156"/>
      <c r="DV76" s="156"/>
      <c r="DW76" s="156"/>
      <c r="DX76" s="156"/>
      <c r="DY76" s="156"/>
      <c r="DZ76" s="156"/>
      <c r="EA76" s="156"/>
      <c r="EB76" s="156"/>
      <c r="EC76" s="156"/>
      <c r="ED76" s="156"/>
      <c r="EE76" s="156"/>
      <c r="EF76" s="156"/>
      <c r="EG76" s="156"/>
      <c r="EH76" s="156"/>
    </row>
    <row r="77" spans="46:138" ht="18.75" customHeight="1">
      <c r="AT77" s="14">
        <v>31</v>
      </c>
      <c r="AU77" s="14" t="s">
        <v>1458</v>
      </c>
      <c r="AV77" s="14">
        <f>入力3!AM35</f>
        <v>0</v>
      </c>
      <c r="AW77" s="14" t="str">
        <f>入力3!AN35</f>
        <v/>
      </c>
      <c r="AX77" s="14" t="str">
        <f>入力3!AO35</f>
        <v/>
      </c>
      <c r="AY77" s="14" t="str">
        <f>入力3!AP35</f>
        <v/>
      </c>
      <c r="AZ77" s="14" t="str">
        <f t="shared" si="95"/>
        <v/>
      </c>
      <c r="BA77" s="14" t="str">
        <f t="shared" si="104"/>
        <v/>
      </c>
      <c r="BB77" s="14" t="str">
        <f t="shared" si="98"/>
        <v/>
      </c>
      <c r="BC77" s="14" t="str">
        <f t="shared" si="99"/>
        <v/>
      </c>
      <c r="BH77" s="108">
        <v>31</v>
      </c>
      <c r="BI77" s="14" t="s">
        <v>1458</v>
      </c>
      <c r="BJ77" s="14">
        <f>入力4!AM35</f>
        <v>0</v>
      </c>
      <c r="BK77" s="14" t="str">
        <f>入力4!AN35</f>
        <v/>
      </c>
      <c r="BL77" s="14" t="str">
        <f>入力4!AO35</f>
        <v/>
      </c>
      <c r="BM77" s="14" t="str">
        <f>入力4!AP35</f>
        <v/>
      </c>
      <c r="BN77" s="14" t="str">
        <f t="shared" si="96"/>
        <v/>
      </c>
      <c r="BO77" s="14" t="str">
        <f t="shared" si="93"/>
        <v/>
      </c>
      <c r="BP77" s="14" t="str">
        <f t="shared" si="100"/>
        <v/>
      </c>
      <c r="BQ77" s="14" t="str">
        <f t="shared" si="101"/>
        <v/>
      </c>
      <c r="BV77" s="14">
        <v>31</v>
      </c>
      <c r="BW77" s="14" t="s">
        <v>1458</v>
      </c>
      <c r="BX77" s="14">
        <f>入力5!AM35</f>
        <v>0</v>
      </c>
      <c r="BY77" s="14" t="str">
        <f>入力5!AN35</f>
        <v/>
      </c>
      <c r="BZ77" s="14" t="str">
        <f>入力5!AO35</f>
        <v/>
      </c>
      <c r="CA77" s="14" t="str">
        <f>入力5!AP35</f>
        <v/>
      </c>
      <c r="CB77" s="14" t="str">
        <f t="shared" si="97"/>
        <v/>
      </c>
      <c r="CC77" s="14" t="str">
        <f t="shared" si="94"/>
        <v/>
      </c>
      <c r="CD77" s="14" t="str">
        <f t="shared" si="102"/>
        <v/>
      </c>
      <c r="CE77" s="14" t="str">
        <f t="shared" si="103"/>
        <v/>
      </c>
      <c r="CK77" s="156"/>
      <c r="CL77" s="156"/>
      <c r="CM77" s="156"/>
      <c r="CN77" s="156"/>
      <c r="CO77" s="156"/>
      <c r="CP77" s="156"/>
      <c r="CQ77" s="156"/>
      <c r="CR77" s="156"/>
      <c r="CS77" s="156"/>
      <c r="CT77" s="156"/>
      <c r="CU77" s="156"/>
      <c r="CV77" s="156"/>
      <c r="CW77" s="156"/>
      <c r="CX77" s="156"/>
      <c r="CY77" s="156"/>
      <c r="CZ77" s="156"/>
      <c r="DA77" s="156"/>
      <c r="DB77" s="156"/>
      <c r="DC77" s="156"/>
      <c r="DD77" s="156"/>
      <c r="DE77" s="156"/>
      <c r="DF77" s="156"/>
      <c r="DG77" s="156"/>
      <c r="DH77" s="156"/>
      <c r="DI77" s="156"/>
      <c r="DJ77" s="156"/>
      <c r="DK77" s="156"/>
      <c r="DL77" s="156"/>
      <c r="DM77" s="156"/>
      <c r="DN77" s="156"/>
      <c r="DO77" s="156"/>
      <c r="DP77" s="156"/>
      <c r="DQ77" s="156"/>
      <c r="DR77" s="156"/>
      <c r="DS77" s="156"/>
      <c r="DT77" s="156"/>
      <c r="DU77" s="156"/>
      <c r="DV77" s="156"/>
      <c r="DW77" s="156"/>
      <c r="DX77" s="156"/>
      <c r="DY77" s="156"/>
      <c r="DZ77" s="156"/>
      <c r="EA77" s="156"/>
      <c r="EB77" s="156"/>
      <c r="EC77" s="156"/>
      <c r="ED77" s="156"/>
      <c r="EE77" s="156"/>
      <c r="EF77" s="156"/>
      <c r="EG77" s="156"/>
      <c r="EH77" s="156"/>
    </row>
    <row r="78" spans="46:138" ht="18.75" customHeight="1">
      <c r="AT78" s="14">
        <v>32</v>
      </c>
      <c r="AU78" s="14" t="s">
        <v>1459</v>
      </c>
      <c r="AV78" s="14">
        <f>入力3!AM36</f>
        <v>0</v>
      </c>
      <c r="AW78" s="14" t="str">
        <f>入力3!AN36</f>
        <v/>
      </c>
      <c r="AX78" s="14" t="str">
        <f>入力3!AO36</f>
        <v/>
      </c>
      <c r="AY78" s="14" t="str">
        <f>入力3!AP36</f>
        <v/>
      </c>
      <c r="AZ78" s="14" t="str">
        <f t="shared" si="95"/>
        <v/>
      </c>
      <c r="BA78" s="14" t="str">
        <f t="shared" si="104"/>
        <v/>
      </c>
      <c r="BB78" s="14" t="str">
        <f t="shared" si="98"/>
        <v/>
      </c>
      <c r="BC78" s="14" t="str">
        <f t="shared" si="99"/>
        <v/>
      </c>
      <c r="BH78" s="108">
        <v>32</v>
      </c>
      <c r="BI78" s="14" t="s">
        <v>1459</v>
      </c>
      <c r="BJ78" s="14">
        <f>入力4!AM36</f>
        <v>0</v>
      </c>
      <c r="BK78" s="14" t="str">
        <f>入力4!AN36</f>
        <v/>
      </c>
      <c r="BL78" s="14" t="str">
        <f>入力4!AO36</f>
        <v/>
      </c>
      <c r="BM78" s="14" t="str">
        <f>入力4!AP36</f>
        <v/>
      </c>
      <c r="BN78" s="14" t="str">
        <f t="shared" si="96"/>
        <v/>
      </c>
      <c r="BO78" s="14" t="str">
        <f t="shared" si="93"/>
        <v/>
      </c>
      <c r="BP78" s="14" t="str">
        <f t="shared" si="100"/>
        <v/>
      </c>
      <c r="BQ78" s="14" t="str">
        <f t="shared" si="101"/>
        <v/>
      </c>
      <c r="BV78" s="14">
        <v>32</v>
      </c>
      <c r="BW78" s="14" t="s">
        <v>1459</v>
      </c>
      <c r="BX78" s="14">
        <f>入力5!AM36</f>
        <v>0</v>
      </c>
      <c r="BY78" s="14" t="str">
        <f>入力5!AN36</f>
        <v/>
      </c>
      <c r="BZ78" s="14" t="str">
        <f>入力5!AO36</f>
        <v/>
      </c>
      <c r="CA78" s="14" t="str">
        <f>入力5!AP36</f>
        <v/>
      </c>
      <c r="CB78" s="14" t="str">
        <f t="shared" si="97"/>
        <v/>
      </c>
      <c r="CC78" s="14" t="str">
        <f t="shared" si="94"/>
        <v/>
      </c>
      <c r="CD78" s="14" t="str">
        <f t="shared" si="102"/>
        <v/>
      </c>
      <c r="CE78" s="14" t="str">
        <f t="shared" si="103"/>
        <v/>
      </c>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156"/>
      <c r="DY78" s="156"/>
      <c r="DZ78" s="156"/>
      <c r="EA78" s="156"/>
      <c r="EB78" s="156"/>
      <c r="EC78" s="156"/>
      <c r="ED78" s="156"/>
      <c r="EE78" s="156"/>
      <c r="EF78" s="156"/>
      <c r="EG78" s="156"/>
      <c r="EH78" s="156"/>
    </row>
    <row r="79" spans="46:138" ht="18.75" customHeight="1">
      <c r="AT79" s="14">
        <v>33</v>
      </c>
      <c r="AU79" s="14" t="s">
        <v>1460</v>
      </c>
      <c r="AV79" s="14">
        <f>入力3!AM37</f>
        <v>0</v>
      </c>
      <c r="AW79" s="14" t="str">
        <f>入力3!AN37</f>
        <v/>
      </c>
      <c r="AX79" s="14" t="str">
        <f>入力3!AO37</f>
        <v/>
      </c>
      <c r="AY79" s="14" t="str">
        <f>入力3!AP37</f>
        <v/>
      </c>
      <c r="AZ79" s="14" t="str">
        <f t="shared" si="95"/>
        <v/>
      </c>
      <c r="BA79" s="14" t="str">
        <f t="shared" si="104"/>
        <v/>
      </c>
      <c r="BB79" s="14" t="str">
        <f t="shared" si="98"/>
        <v/>
      </c>
      <c r="BC79" s="14" t="str">
        <f t="shared" si="99"/>
        <v/>
      </c>
      <c r="BH79" s="108">
        <v>33</v>
      </c>
      <c r="BI79" s="14" t="s">
        <v>1460</v>
      </c>
      <c r="BJ79" s="14">
        <f>入力4!AM37</f>
        <v>0</v>
      </c>
      <c r="BK79" s="14" t="str">
        <f>入力4!AN37</f>
        <v/>
      </c>
      <c r="BL79" s="14" t="str">
        <f>入力4!AO37</f>
        <v/>
      </c>
      <c r="BM79" s="14" t="str">
        <f>入力4!AP37</f>
        <v/>
      </c>
      <c r="BN79" s="14" t="str">
        <f t="shared" si="96"/>
        <v/>
      </c>
      <c r="BO79" s="14" t="str">
        <f t="shared" ref="BO79:BO110" si="105">IFERROR(VLOOKUP($BJ79,$B$5:$V$45,$E$1)&amp;" "&amp;VLOOKUP($BJ79,$B$5:$V$45,$F$1),"")</f>
        <v/>
      </c>
      <c r="BP79" s="14" t="str">
        <f t="shared" si="100"/>
        <v/>
      </c>
      <c r="BQ79" s="14" t="str">
        <f t="shared" si="101"/>
        <v/>
      </c>
      <c r="BV79" s="14">
        <v>33</v>
      </c>
      <c r="BW79" s="14" t="s">
        <v>1460</v>
      </c>
      <c r="BX79" s="14">
        <f>入力5!AM37</f>
        <v>0</v>
      </c>
      <c r="BY79" s="14" t="str">
        <f>入力5!AN37</f>
        <v/>
      </c>
      <c r="BZ79" s="14" t="str">
        <f>入力5!AO37</f>
        <v/>
      </c>
      <c r="CA79" s="14" t="str">
        <f>入力5!AP37</f>
        <v/>
      </c>
      <c r="CB79" s="14" t="str">
        <f t="shared" si="97"/>
        <v/>
      </c>
      <c r="CC79" s="14" t="str">
        <f t="shared" ref="CC79:CC110" si="106">IFERROR(VLOOKUP($BX79,$B$5:$V$45,$E$1)&amp;" "&amp;VLOOKUP($BX79,$B$5:$V$45,$F$1),"")</f>
        <v/>
      </c>
      <c r="CD79" s="14" t="str">
        <f t="shared" si="102"/>
        <v/>
      </c>
      <c r="CE79" s="14" t="str">
        <f t="shared" si="103"/>
        <v/>
      </c>
      <c r="CK79" s="156"/>
      <c r="CL79" s="156"/>
      <c r="CM79" s="156"/>
      <c r="CN79" s="156"/>
      <c r="CO79" s="156"/>
      <c r="CP79" s="156"/>
      <c r="CQ79" s="156"/>
      <c r="CR79" s="156"/>
      <c r="CS79" s="156"/>
      <c r="CT79" s="156"/>
      <c r="CU79" s="156"/>
      <c r="CV79" s="156"/>
      <c r="CW79" s="156"/>
      <c r="CX79" s="156"/>
      <c r="CY79" s="156"/>
      <c r="CZ79" s="156"/>
      <c r="DA79" s="156"/>
      <c r="DB79" s="156"/>
      <c r="DC79" s="156"/>
      <c r="DD79" s="156"/>
      <c r="DE79" s="156"/>
      <c r="DF79" s="156"/>
      <c r="DG79" s="156"/>
      <c r="DH79" s="156"/>
      <c r="DI79" s="156"/>
      <c r="DJ79" s="156"/>
      <c r="DK79" s="156"/>
      <c r="DL79" s="156"/>
      <c r="DM79" s="156"/>
      <c r="DN79" s="156"/>
      <c r="DO79" s="156"/>
      <c r="DP79" s="156"/>
      <c r="DQ79" s="156"/>
      <c r="DR79" s="156"/>
      <c r="DS79" s="156"/>
      <c r="DT79" s="156"/>
      <c r="DU79" s="156"/>
      <c r="DV79" s="156"/>
      <c r="DW79" s="156"/>
      <c r="DX79" s="156"/>
      <c r="DY79" s="156"/>
      <c r="DZ79" s="156"/>
      <c r="EA79" s="156"/>
      <c r="EB79" s="156"/>
      <c r="EC79" s="156"/>
      <c r="ED79" s="156"/>
      <c r="EE79" s="156"/>
      <c r="EF79" s="156"/>
      <c r="EG79" s="156"/>
      <c r="EH79" s="156"/>
    </row>
    <row r="80" spans="46:138" ht="18.75" customHeight="1">
      <c r="AT80" s="14">
        <v>34</v>
      </c>
      <c r="AU80" s="14" t="s">
        <v>1461</v>
      </c>
      <c r="AV80" s="14">
        <f>入力3!AM38</f>
        <v>0</v>
      </c>
      <c r="AW80" s="14" t="str">
        <f>入力3!AN38</f>
        <v/>
      </c>
      <c r="AX80" s="14" t="str">
        <f>入力3!AO38</f>
        <v/>
      </c>
      <c r="AY80" s="14" t="str">
        <f>入力3!AP38</f>
        <v/>
      </c>
      <c r="AZ80" s="14" t="str">
        <f t="shared" si="95"/>
        <v/>
      </c>
      <c r="BA80" s="14" t="str">
        <f t="shared" si="104"/>
        <v/>
      </c>
      <c r="BB80" s="14" t="str">
        <f t="shared" si="98"/>
        <v/>
      </c>
      <c r="BC80" s="14" t="str">
        <f t="shared" si="99"/>
        <v/>
      </c>
      <c r="BH80" s="108">
        <v>34</v>
      </c>
      <c r="BI80" s="14" t="s">
        <v>1461</v>
      </c>
      <c r="BJ80" s="14">
        <f>入力4!AM38</f>
        <v>0</v>
      </c>
      <c r="BK80" s="14" t="str">
        <f>入力4!AN38</f>
        <v/>
      </c>
      <c r="BL80" s="14" t="str">
        <f>入力4!AO38</f>
        <v/>
      </c>
      <c r="BM80" s="14" t="str">
        <f>入力4!AP38</f>
        <v/>
      </c>
      <c r="BN80" s="14" t="str">
        <f t="shared" si="96"/>
        <v/>
      </c>
      <c r="BO80" s="14" t="str">
        <f t="shared" si="105"/>
        <v/>
      </c>
      <c r="BP80" s="14" t="str">
        <f t="shared" si="100"/>
        <v/>
      </c>
      <c r="BQ80" s="14" t="str">
        <f t="shared" si="101"/>
        <v/>
      </c>
      <c r="BV80" s="14">
        <v>34</v>
      </c>
      <c r="BW80" s="14" t="s">
        <v>1461</v>
      </c>
      <c r="BX80" s="14">
        <f>入力5!AM38</f>
        <v>0</v>
      </c>
      <c r="BY80" s="14" t="str">
        <f>入力5!AN38</f>
        <v/>
      </c>
      <c r="BZ80" s="14" t="str">
        <f>入力5!AO38</f>
        <v/>
      </c>
      <c r="CA80" s="14" t="str">
        <f>入力5!AP38</f>
        <v/>
      </c>
      <c r="CB80" s="14" t="str">
        <f t="shared" si="97"/>
        <v/>
      </c>
      <c r="CC80" s="14" t="str">
        <f t="shared" si="106"/>
        <v/>
      </c>
      <c r="CD80" s="14" t="str">
        <f t="shared" si="102"/>
        <v/>
      </c>
      <c r="CE80" s="14" t="str">
        <f t="shared" si="103"/>
        <v/>
      </c>
      <c r="CK80" s="156"/>
      <c r="CL80" s="156"/>
      <c r="CM80" s="156"/>
      <c r="CN80" s="156"/>
      <c r="CO80" s="156"/>
      <c r="CP80" s="156"/>
      <c r="CQ80" s="156"/>
      <c r="CR80" s="156"/>
      <c r="CS80" s="156"/>
      <c r="CT80" s="156"/>
      <c r="CU80" s="156"/>
      <c r="CV80" s="156"/>
      <c r="CW80" s="156"/>
      <c r="CX80" s="156"/>
      <c r="CY80" s="156"/>
      <c r="CZ80" s="156"/>
      <c r="DA80" s="156"/>
      <c r="DB80" s="156"/>
      <c r="DC80" s="156"/>
      <c r="DD80" s="156"/>
      <c r="DE80" s="156"/>
      <c r="DF80" s="156"/>
      <c r="DG80" s="156"/>
      <c r="DH80" s="156"/>
      <c r="DI80" s="156"/>
      <c r="DJ80" s="156"/>
      <c r="DK80" s="156"/>
      <c r="DL80" s="156"/>
      <c r="DM80" s="156"/>
      <c r="DN80" s="156"/>
      <c r="DO80" s="156"/>
      <c r="DP80" s="156"/>
      <c r="DQ80" s="156"/>
      <c r="DR80" s="156"/>
      <c r="DS80" s="156"/>
      <c r="DT80" s="156"/>
      <c r="DU80" s="156"/>
      <c r="DV80" s="156"/>
      <c r="DW80" s="156"/>
      <c r="DX80" s="156"/>
      <c r="DY80" s="156"/>
      <c r="DZ80" s="156"/>
      <c r="EA80" s="156"/>
      <c r="EB80" s="156"/>
      <c r="EC80" s="156"/>
      <c r="ED80" s="156"/>
      <c r="EE80" s="156"/>
      <c r="EF80" s="156"/>
      <c r="EG80" s="156"/>
      <c r="EH80" s="156"/>
    </row>
    <row r="81" spans="46:138" ht="18.75" customHeight="1">
      <c r="AT81" s="14">
        <v>35</v>
      </c>
      <c r="AU81" s="14" t="s">
        <v>1462</v>
      </c>
      <c r="AV81" s="14">
        <f>入力3!AM39</f>
        <v>0</v>
      </c>
      <c r="AW81" s="14" t="str">
        <f>入力3!AN39</f>
        <v/>
      </c>
      <c r="AX81" s="14" t="str">
        <f>入力3!AO39</f>
        <v/>
      </c>
      <c r="AY81" s="14" t="str">
        <f>入力3!AP39</f>
        <v/>
      </c>
      <c r="AZ81" s="14" t="str">
        <f t="shared" si="95"/>
        <v/>
      </c>
      <c r="BA81" s="14" t="str">
        <f t="shared" si="104"/>
        <v/>
      </c>
      <c r="BB81" s="14" t="str">
        <f t="shared" si="98"/>
        <v/>
      </c>
      <c r="BC81" s="14" t="str">
        <f t="shared" si="99"/>
        <v/>
      </c>
      <c r="BH81" s="108">
        <v>35</v>
      </c>
      <c r="BI81" s="14" t="s">
        <v>1462</v>
      </c>
      <c r="BJ81" s="14">
        <f>入力4!AM39</f>
        <v>0</v>
      </c>
      <c r="BK81" s="14" t="str">
        <f>入力4!AN39</f>
        <v/>
      </c>
      <c r="BL81" s="14" t="str">
        <f>入力4!AO39</f>
        <v/>
      </c>
      <c r="BM81" s="14" t="str">
        <f>入力4!AP39</f>
        <v/>
      </c>
      <c r="BN81" s="14" t="str">
        <f t="shared" si="96"/>
        <v/>
      </c>
      <c r="BO81" s="14" t="str">
        <f t="shared" si="105"/>
        <v/>
      </c>
      <c r="BP81" s="14" t="str">
        <f t="shared" si="100"/>
        <v/>
      </c>
      <c r="BQ81" s="14" t="str">
        <f t="shared" si="101"/>
        <v/>
      </c>
      <c r="BV81" s="14">
        <v>35</v>
      </c>
      <c r="BW81" s="14" t="s">
        <v>1462</v>
      </c>
      <c r="BX81" s="14">
        <f>入力5!AM39</f>
        <v>0</v>
      </c>
      <c r="BY81" s="14" t="str">
        <f>入力5!AN39</f>
        <v/>
      </c>
      <c r="BZ81" s="14" t="str">
        <f>入力5!AO39</f>
        <v/>
      </c>
      <c r="CA81" s="14" t="str">
        <f>入力5!AP39</f>
        <v/>
      </c>
      <c r="CB81" s="14" t="str">
        <f t="shared" si="97"/>
        <v/>
      </c>
      <c r="CC81" s="14" t="str">
        <f t="shared" si="106"/>
        <v/>
      </c>
      <c r="CD81" s="14" t="str">
        <f t="shared" si="102"/>
        <v/>
      </c>
      <c r="CE81" s="14" t="str">
        <f t="shared" si="103"/>
        <v/>
      </c>
      <c r="CK81" s="156"/>
      <c r="CL81" s="156"/>
      <c r="CM81" s="156"/>
      <c r="CN81" s="156"/>
      <c r="CO81" s="156"/>
      <c r="CP81" s="156"/>
      <c r="CQ81" s="156"/>
      <c r="CR81" s="156"/>
      <c r="CS81" s="156"/>
      <c r="CT81" s="156"/>
      <c r="CU81" s="156"/>
      <c r="CV81" s="156"/>
      <c r="CW81" s="156"/>
      <c r="CX81" s="156"/>
      <c r="CY81" s="156"/>
      <c r="CZ81" s="156"/>
      <c r="DA81" s="156"/>
      <c r="DB81" s="156"/>
      <c r="DC81" s="156"/>
      <c r="DD81" s="156"/>
      <c r="DE81" s="156"/>
      <c r="DF81" s="156"/>
      <c r="DG81" s="156"/>
      <c r="DH81" s="156"/>
      <c r="DI81" s="156"/>
      <c r="DJ81" s="156"/>
      <c r="DK81" s="156"/>
      <c r="DL81" s="156"/>
      <c r="DM81" s="156"/>
      <c r="DN81" s="156"/>
      <c r="DO81" s="156"/>
      <c r="DP81" s="156"/>
      <c r="DQ81" s="156"/>
      <c r="DR81" s="156"/>
      <c r="DS81" s="156"/>
      <c r="DT81" s="156"/>
      <c r="DU81" s="156"/>
      <c r="DV81" s="156"/>
      <c r="DW81" s="156"/>
      <c r="DX81" s="156"/>
      <c r="DY81" s="156"/>
      <c r="DZ81" s="156"/>
      <c r="EA81" s="156"/>
      <c r="EB81" s="156"/>
      <c r="EC81" s="156"/>
      <c r="ED81" s="156"/>
      <c r="EE81" s="156"/>
      <c r="EF81" s="156"/>
      <c r="EG81" s="156"/>
      <c r="EH81" s="156"/>
    </row>
    <row r="82" spans="46:138" ht="18.75" customHeight="1">
      <c r="AT82" s="14">
        <v>36</v>
      </c>
      <c r="AU82" s="14" t="s">
        <v>1463</v>
      </c>
      <c r="AV82" s="14">
        <f>入力3!AM40</f>
        <v>0</v>
      </c>
      <c r="AW82" s="14" t="str">
        <f>入力3!AN40</f>
        <v/>
      </c>
      <c r="AX82" s="14" t="str">
        <f>入力3!AO40</f>
        <v/>
      </c>
      <c r="AY82" s="14" t="str">
        <f>入力3!AP40</f>
        <v/>
      </c>
      <c r="AZ82" s="14" t="str">
        <f t="shared" si="95"/>
        <v/>
      </c>
      <c r="BA82" s="14" t="str">
        <f t="shared" si="104"/>
        <v/>
      </c>
      <c r="BB82" s="14" t="str">
        <f t="shared" si="98"/>
        <v/>
      </c>
      <c r="BC82" s="14" t="str">
        <f t="shared" si="99"/>
        <v/>
      </c>
      <c r="BH82" s="108">
        <v>36</v>
      </c>
      <c r="BI82" s="14" t="s">
        <v>1463</v>
      </c>
      <c r="BJ82" s="14">
        <f>入力4!AM40</f>
        <v>0</v>
      </c>
      <c r="BK82" s="14" t="str">
        <f>入力4!AN40</f>
        <v/>
      </c>
      <c r="BL82" s="14" t="str">
        <f>入力4!AO40</f>
        <v/>
      </c>
      <c r="BM82" s="14" t="str">
        <f>入力4!AP40</f>
        <v/>
      </c>
      <c r="BN82" s="14" t="str">
        <f t="shared" si="96"/>
        <v/>
      </c>
      <c r="BO82" s="14" t="str">
        <f t="shared" si="105"/>
        <v/>
      </c>
      <c r="BP82" s="14" t="str">
        <f t="shared" si="100"/>
        <v/>
      </c>
      <c r="BQ82" s="14" t="str">
        <f t="shared" si="101"/>
        <v/>
      </c>
      <c r="BV82" s="14">
        <v>36</v>
      </c>
      <c r="BW82" s="14" t="s">
        <v>1463</v>
      </c>
      <c r="BX82" s="14">
        <f>入力5!AM40</f>
        <v>0</v>
      </c>
      <c r="BY82" s="14" t="str">
        <f>入力5!AN40</f>
        <v/>
      </c>
      <c r="BZ82" s="14" t="str">
        <f>入力5!AO40</f>
        <v/>
      </c>
      <c r="CA82" s="14" t="str">
        <f>入力5!AP40</f>
        <v/>
      </c>
      <c r="CB82" s="14" t="str">
        <f t="shared" si="97"/>
        <v/>
      </c>
      <c r="CC82" s="14" t="str">
        <f t="shared" si="106"/>
        <v/>
      </c>
      <c r="CD82" s="14" t="str">
        <f t="shared" si="102"/>
        <v/>
      </c>
      <c r="CE82" s="14" t="str">
        <f t="shared" si="103"/>
        <v/>
      </c>
      <c r="CK82" s="156"/>
      <c r="CL82" s="156"/>
      <c r="CM82" s="156"/>
      <c r="CN82" s="156"/>
      <c r="CO82" s="156"/>
      <c r="CP82" s="156"/>
      <c r="CQ82" s="156"/>
      <c r="CR82" s="156"/>
      <c r="CS82" s="156"/>
      <c r="CT82" s="156"/>
      <c r="CU82" s="156"/>
      <c r="CV82" s="156"/>
      <c r="CW82" s="156"/>
      <c r="CX82" s="156"/>
      <c r="CY82" s="156"/>
      <c r="CZ82" s="156"/>
      <c r="DA82" s="156"/>
      <c r="DB82" s="156"/>
      <c r="DC82" s="156"/>
      <c r="DD82" s="156"/>
      <c r="DE82" s="156"/>
      <c r="DF82" s="156"/>
      <c r="DG82" s="156"/>
      <c r="DH82" s="156"/>
      <c r="DI82" s="156"/>
      <c r="DJ82" s="156"/>
      <c r="DK82" s="156"/>
      <c r="DL82" s="156"/>
      <c r="DM82" s="156"/>
      <c r="DN82" s="156"/>
      <c r="DO82" s="156"/>
      <c r="DP82" s="156"/>
      <c r="DQ82" s="156"/>
      <c r="DR82" s="156"/>
      <c r="DS82" s="156"/>
      <c r="DT82" s="156"/>
      <c r="DU82" s="156"/>
      <c r="DV82" s="156"/>
      <c r="DW82" s="156"/>
      <c r="DX82" s="156"/>
      <c r="DY82" s="156"/>
      <c r="DZ82" s="156"/>
      <c r="EA82" s="156"/>
      <c r="EB82" s="156"/>
      <c r="EC82" s="156"/>
      <c r="ED82" s="156"/>
      <c r="EE82" s="156"/>
      <c r="EF82" s="156"/>
      <c r="EG82" s="156"/>
      <c r="EH82" s="156"/>
    </row>
    <row r="83" spans="46:138" ht="18.75" customHeight="1">
      <c r="AT83" s="14">
        <v>37</v>
      </c>
      <c r="AU83" s="14" t="s">
        <v>1464</v>
      </c>
      <c r="AV83" s="14">
        <f>入力3!AM41</f>
        <v>0</v>
      </c>
      <c r="AW83" s="14" t="str">
        <f>入力3!AN41</f>
        <v/>
      </c>
      <c r="AX83" s="14" t="str">
        <f>入力3!AO41</f>
        <v/>
      </c>
      <c r="AY83" s="14" t="str">
        <f>入力3!AP41</f>
        <v/>
      </c>
      <c r="AZ83" s="14" t="str">
        <f t="shared" si="95"/>
        <v/>
      </c>
      <c r="BA83" s="14" t="str">
        <f t="shared" si="104"/>
        <v/>
      </c>
      <c r="BB83" s="14" t="str">
        <f t="shared" si="98"/>
        <v/>
      </c>
      <c r="BC83" s="14" t="str">
        <f t="shared" si="99"/>
        <v/>
      </c>
      <c r="BH83" s="108">
        <v>37</v>
      </c>
      <c r="BI83" s="14" t="s">
        <v>1464</v>
      </c>
      <c r="BJ83" s="14">
        <f>入力4!AM41</f>
        <v>0</v>
      </c>
      <c r="BK83" s="14" t="str">
        <f>入力4!AN41</f>
        <v/>
      </c>
      <c r="BL83" s="14" t="str">
        <f>入力4!AO41</f>
        <v/>
      </c>
      <c r="BM83" s="14" t="str">
        <f>入力4!AP41</f>
        <v/>
      </c>
      <c r="BN83" s="14" t="str">
        <f t="shared" si="96"/>
        <v/>
      </c>
      <c r="BO83" s="14" t="str">
        <f t="shared" si="105"/>
        <v/>
      </c>
      <c r="BP83" s="14" t="str">
        <f t="shared" si="100"/>
        <v/>
      </c>
      <c r="BQ83" s="14" t="str">
        <f t="shared" si="101"/>
        <v/>
      </c>
      <c r="BV83" s="14">
        <v>37</v>
      </c>
      <c r="BW83" s="14" t="s">
        <v>1464</v>
      </c>
      <c r="BX83" s="14">
        <f>入力5!AM41</f>
        <v>0</v>
      </c>
      <c r="BY83" s="14" t="str">
        <f>入力5!AN41</f>
        <v/>
      </c>
      <c r="BZ83" s="14" t="str">
        <f>入力5!AO41</f>
        <v/>
      </c>
      <c r="CA83" s="14" t="str">
        <f>入力5!AP41</f>
        <v/>
      </c>
      <c r="CB83" s="14" t="str">
        <f t="shared" si="97"/>
        <v/>
      </c>
      <c r="CC83" s="14" t="str">
        <f t="shared" si="106"/>
        <v/>
      </c>
      <c r="CD83" s="14" t="str">
        <f t="shared" si="102"/>
        <v/>
      </c>
      <c r="CE83" s="14" t="str">
        <f t="shared" si="103"/>
        <v/>
      </c>
      <c r="CK83" s="156"/>
      <c r="CL83" s="156"/>
      <c r="CM83" s="156"/>
      <c r="CN83" s="156"/>
      <c r="CO83" s="156"/>
      <c r="CP83" s="156"/>
      <c r="CQ83" s="156"/>
      <c r="CR83" s="156"/>
      <c r="CS83" s="156"/>
      <c r="CT83" s="156"/>
      <c r="CU83" s="156"/>
      <c r="CV83" s="156"/>
      <c r="CW83" s="156"/>
      <c r="CX83" s="156"/>
      <c r="CY83" s="156"/>
      <c r="CZ83" s="156"/>
      <c r="DA83" s="156"/>
      <c r="DB83" s="156"/>
      <c r="DC83" s="156"/>
      <c r="DD83" s="156"/>
      <c r="DE83" s="156"/>
      <c r="DF83" s="156"/>
      <c r="DG83" s="156"/>
      <c r="DH83" s="156"/>
      <c r="DI83" s="156"/>
      <c r="DJ83" s="156"/>
      <c r="DK83" s="156"/>
      <c r="DL83" s="156"/>
      <c r="DM83" s="156"/>
      <c r="DN83" s="156"/>
      <c r="DO83" s="156"/>
      <c r="DP83" s="156"/>
      <c r="DQ83" s="156"/>
      <c r="DR83" s="156"/>
      <c r="DS83" s="156"/>
      <c r="DT83" s="156"/>
      <c r="DU83" s="156"/>
      <c r="DV83" s="156"/>
      <c r="DW83" s="156"/>
      <c r="DX83" s="156"/>
      <c r="DY83" s="156"/>
      <c r="DZ83" s="156"/>
      <c r="EA83" s="156"/>
      <c r="EB83" s="156"/>
      <c r="EC83" s="156"/>
      <c r="ED83" s="156"/>
      <c r="EE83" s="156"/>
      <c r="EF83" s="156"/>
      <c r="EG83" s="156"/>
      <c r="EH83" s="156"/>
    </row>
    <row r="84" spans="46:138" ht="18.75" customHeight="1">
      <c r="AT84" s="14">
        <v>38</v>
      </c>
      <c r="AU84" s="14" t="s">
        <v>1465</v>
      </c>
      <c r="AV84" s="14">
        <f>入力3!AM42</f>
        <v>0</v>
      </c>
      <c r="AW84" s="14" t="str">
        <f>入力3!AN42</f>
        <v/>
      </c>
      <c r="AX84" s="14" t="str">
        <f>入力3!AO42</f>
        <v/>
      </c>
      <c r="AY84" s="14" t="str">
        <f>入力3!AP42</f>
        <v/>
      </c>
      <c r="AZ84" s="14" t="str">
        <f t="shared" si="95"/>
        <v/>
      </c>
      <c r="BA84" s="14" t="str">
        <f t="shared" si="104"/>
        <v/>
      </c>
      <c r="BB84" s="14" t="str">
        <f t="shared" si="98"/>
        <v/>
      </c>
      <c r="BC84" s="14" t="str">
        <f t="shared" si="99"/>
        <v/>
      </c>
      <c r="BH84" s="108">
        <v>38</v>
      </c>
      <c r="BI84" s="14" t="s">
        <v>1465</v>
      </c>
      <c r="BJ84" s="14">
        <f>入力4!AM42</f>
        <v>0</v>
      </c>
      <c r="BK84" s="14" t="str">
        <f>入力4!AN42</f>
        <v/>
      </c>
      <c r="BL84" s="14" t="str">
        <f>入力4!AO42</f>
        <v/>
      </c>
      <c r="BM84" s="14" t="str">
        <f>入力4!AP42</f>
        <v/>
      </c>
      <c r="BN84" s="14" t="str">
        <f t="shared" si="96"/>
        <v/>
      </c>
      <c r="BO84" s="14" t="str">
        <f t="shared" si="105"/>
        <v/>
      </c>
      <c r="BP84" s="14" t="str">
        <f t="shared" si="100"/>
        <v/>
      </c>
      <c r="BQ84" s="14" t="str">
        <f t="shared" si="101"/>
        <v/>
      </c>
      <c r="BV84" s="14">
        <v>38</v>
      </c>
      <c r="BW84" s="14" t="s">
        <v>1465</v>
      </c>
      <c r="BX84" s="14">
        <f>入力5!AM42</f>
        <v>0</v>
      </c>
      <c r="BY84" s="14" t="str">
        <f>入力5!AN42</f>
        <v/>
      </c>
      <c r="BZ84" s="14" t="str">
        <f>入力5!AO42</f>
        <v/>
      </c>
      <c r="CA84" s="14" t="str">
        <f>入力5!AP42</f>
        <v/>
      </c>
      <c r="CB84" s="14" t="str">
        <f t="shared" si="97"/>
        <v/>
      </c>
      <c r="CC84" s="14" t="str">
        <f t="shared" si="106"/>
        <v/>
      </c>
      <c r="CD84" s="14" t="str">
        <f t="shared" si="102"/>
        <v/>
      </c>
      <c r="CE84" s="14" t="str">
        <f t="shared" si="103"/>
        <v/>
      </c>
      <c r="CK84" s="156"/>
      <c r="CL84" s="156"/>
      <c r="CM84" s="156"/>
      <c r="CN84" s="156"/>
      <c r="CO84" s="156"/>
      <c r="CP84" s="156"/>
      <c r="CQ84" s="156"/>
      <c r="CR84" s="156"/>
      <c r="CS84" s="156"/>
      <c r="CT84" s="156"/>
      <c r="CU84" s="156"/>
      <c r="CV84" s="156"/>
      <c r="CW84" s="156"/>
      <c r="CX84" s="156"/>
      <c r="CY84" s="156"/>
      <c r="CZ84" s="156"/>
      <c r="DA84" s="156"/>
      <c r="DB84" s="156"/>
      <c r="DC84" s="156"/>
      <c r="DD84" s="156"/>
      <c r="DE84" s="156"/>
      <c r="DF84" s="156"/>
      <c r="DG84" s="156"/>
      <c r="DH84" s="156"/>
      <c r="DI84" s="156"/>
      <c r="DJ84" s="156"/>
      <c r="DK84" s="156"/>
      <c r="DL84" s="156"/>
      <c r="DM84" s="156"/>
      <c r="DN84" s="156"/>
      <c r="DO84" s="156"/>
      <c r="DP84" s="156"/>
      <c r="DQ84" s="156"/>
      <c r="DR84" s="156"/>
      <c r="DS84" s="156"/>
      <c r="DT84" s="156"/>
      <c r="DU84" s="156"/>
      <c r="DV84" s="156"/>
      <c r="DW84" s="156"/>
      <c r="DX84" s="156"/>
      <c r="DY84" s="156"/>
      <c r="DZ84" s="156"/>
      <c r="EA84" s="156"/>
      <c r="EB84" s="156"/>
      <c r="EC84" s="156"/>
      <c r="ED84" s="156"/>
      <c r="EE84" s="156"/>
      <c r="EF84" s="156"/>
      <c r="EG84" s="156"/>
      <c r="EH84" s="156"/>
    </row>
    <row r="85" spans="46:138" ht="18.75" customHeight="1">
      <c r="AT85" s="14">
        <v>39</v>
      </c>
      <c r="AU85" s="14" t="s">
        <v>1466</v>
      </c>
      <c r="AV85" s="14">
        <f>入力3!AM43</f>
        <v>0</v>
      </c>
      <c r="AW85" s="14" t="str">
        <f>入力3!AN43</f>
        <v/>
      </c>
      <c r="AX85" s="14" t="str">
        <f>入力3!AO43</f>
        <v/>
      </c>
      <c r="AY85" s="14" t="str">
        <f>入力3!AP43</f>
        <v/>
      </c>
      <c r="AZ85" s="14" t="str">
        <f t="shared" si="95"/>
        <v/>
      </c>
      <c r="BA85" s="14" t="str">
        <f t="shared" si="104"/>
        <v/>
      </c>
      <c r="BB85" s="14" t="str">
        <f t="shared" si="98"/>
        <v/>
      </c>
      <c r="BC85" s="14" t="str">
        <f t="shared" si="99"/>
        <v/>
      </c>
      <c r="BH85" s="108">
        <v>39</v>
      </c>
      <c r="BI85" s="14" t="s">
        <v>1466</v>
      </c>
      <c r="BJ85" s="14">
        <f>入力4!AM43</f>
        <v>0</v>
      </c>
      <c r="BK85" s="14" t="str">
        <f>入力4!AN43</f>
        <v/>
      </c>
      <c r="BL85" s="14" t="str">
        <f>入力4!AO43</f>
        <v/>
      </c>
      <c r="BM85" s="14" t="str">
        <f>入力4!AP43</f>
        <v/>
      </c>
      <c r="BN85" s="14" t="str">
        <f t="shared" si="96"/>
        <v/>
      </c>
      <c r="BO85" s="14" t="str">
        <f t="shared" si="105"/>
        <v/>
      </c>
      <c r="BP85" s="14" t="str">
        <f t="shared" si="100"/>
        <v/>
      </c>
      <c r="BQ85" s="14" t="str">
        <f t="shared" si="101"/>
        <v/>
      </c>
      <c r="BV85" s="14">
        <v>39</v>
      </c>
      <c r="BW85" s="14" t="s">
        <v>1466</v>
      </c>
      <c r="BX85" s="14">
        <f>入力5!AM43</f>
        <v>0</v>
      </c>
      <c r="BY85" s="14" t="str">
        <f>入力5!AN43</f>
        <v/>
      </c>
      <c r="BZ85" s="14" t="str">
        <f>入力5!AO43</f>
        <v/>
      </c>
      <c r="CA85" s="14" t="str">
        <f>入力5!AP43</f>
        <v/>
      </c>
      <c r="CB85" s="14" t="str">
        <f t="shared" si="97"/>
        <v/>
      </c>
      <c r="CC85" s="14" t="str">
        <f t="shared" si="106"/>
        <v/>
      </c>
      <c r="CD85" s="14" t="str">
        <f t="shared" si="102"/>
        <v/>
      </c>
      <c r="CE85" s="14" t="str">
        <f t="shared" si="103"/>
        <v/>
      </c>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row>
    <row r="86" spans="46:138" ht="18.75" customHeight="1">
      <c r="AT86" s="14">
        <v>40</v>
      </c>
      <c r="AU86" s="14" t="s">
        <v>1467</v>
      </c>
      <c r="AV86" s="14">
        <f>入力3!AM44</f>
        <v>0</v>
      </c>
      <c r="AW86" s="14" t="str">
        <f>入力3!AN44</f>
        <v/>
      </c>
      <c r="AX86" s="14" t="str">
        <f>入力3!AO44</f>
        <v/>
      </c>
      <c r="AY86" s="14" t="str">
        <f>入力3!AP44</f>
        <v/>
      </c>
      <c r="AZ86" s="14" t="str">
        <f>IF(OR(AV86=0,AV86=""),"",IF(COUNTIF($AV$47:$AV$106,AV86)&gt;1,"※",""))</f>
        <v/>
      </c>
      <c r="BA86" s="14" t="str">
        <f t="shared" si="104"/>
        <v/>
      </c>
      <c r="BB86" s="14" t="str">
        <f t="shared" si="98"/>
        <v/>
      </c>
      <c r="BC86" s="14" t="str">
        <f t="shared" si="99"/>
        <v/>
      </c>
      <c r="BH86" s="108">
        <v>40</v>
      </c>
      <c r="BI86" s="14" t="s">
        <v>1467</v>
      </c>
      <c r="BJ86" s="14">
        <f>入力4!AM44</f>
        <v>0</v>
      </c>
      <c r="BK86" s="14" t="str">
        <f>入力4!AN44</f>
        <v/>
      </c>
      <c r="BL86" s="14" t="str">
        <f>入力4!AO44</f>
        <v/>
      </c>
      <c r="BM86" s="14" t="str">
        <f>入力4!AP44</f>
        <v/>
      </c>
      <c r="BN86" s="14" t="str">
        <f t="shared" si="96"/>
        <v/>
      </c>
      <c r="BO86" s="14" t="str">
        <f t="shared" si="105"/>
        <v/>
      </c>
      <c r="BP86" s="14" t="str">
        <f t="shared" si="100"/>
        <v/>
      </c>
      <c r="BQ86" s="14" t="str">
        <f t="shared" si="101"/>
        <v/>
      </c>
      <c r="BV86" s="14">
        <v>40</v>
      </c>
      <c r="BW86" s="14" t="s">
        <v>1467</v>
      </c>
      <c r="BX86" s="14">
        <f>入力5!AM44</f>
        <v>0</v>
      </c>
      <c r="BY86" s="14" t="str">
        <f>入力5!AN44</f>
        <v/>
      </c>
      <c r="BZ86" s="14" t="str">
        <f>入力5!AO44</f>
        <v/>
      </c>
      <c r="CA86" s="14" t="str">
        <f>入力5!AP44</f>
        <v/>
      </c>
      <c r="CB86" s="14" t="str">
        <f t="shared" si="97"/>
        <v/>
      </c>
      <c r="CC86" s="14" t="str">
        <f t="shared" si="106"/>
        <v/>
      </c>
      <c r="CD86" s="14" t="str">
        <f t="shared" si="102"/>
        <v/>
      </c>
      <c r="CE86" s="14" t="str">
        <f t="shared" si="103"/>
        <v/>
      </c>
      <c r="CK86" s="156"/>
      <c r="CL86" s="156"/>
      <c r="CM86" s="156"/>
      <c r="CN86" s="156"/>
      <c r="CO86" s="156"/>
      <c r="CP86" s="156"/>
      <c r="CQ86" s="156"/>
      <c r="CR86" s="156"/>
      <c r="CS86" s="156"/>
      <c r="CT86" s="156"/>
      <c r="CU86" s="156"/>
      <c r="CV86" s="156"/>
      <c r="CW86" s="156"/>
      <c r="CX86" s="156"/>
      <c r="CY86" s="156"/>
      <c r="CZ86" s="156"/>
      <c r="DA86" s="156"/>
      <c r="DB86" s="156"/>
      <c r="DC86" s="156"/>
      <c r="DD86" s="156"/>
      <c r="DE86" s="156"/>
      <c r="DF86" s="156"/>
      <c r="DG86" s="156"/>
      <c r="DH86" s="156"/>
      <c r="DI86" s="156"/>
      <c r="DJ86" s="156"/>
      <c r="DK86" s="156"/>
      <c r="DL86" s="156"/>
      <c r="DM86" s="156"/>
      <c r="DN86" s="156"/>
      <c r="DO86" s="156"/>
      <c r="DP86" s="156"/>
      <c r="DQ86" s="156"/>
      <c r="DR86" s="156"/>
      <c r="DS86" s="156"/>
      <c r="DT86" s="156"/>
      <c r="DU86" s="156"/>
      <c r="DV86" s="156"/>
      <c r="DW86" s="156"/>
      <c r="DX86" s="156"/>
      <c r="DY86" s="156"/>
      <c r="DZ86" s="156"/>
      <c r="EA86" s="156"/>
      <c r="EB86" s="156"/>
      <c r="EC86" s="156"/>
      <c r="ED86" s="156"/>
      <c r="EE86" s="156"/>
      <c r="EF86" s="156"/>
      <c r="EG86" s="156"/>
      <c r="EH86" s="156"/>
    </row>
    <row r="87" spans="46:138" ht="18.75" customHeight="1">
      <c r="AT87" s="14">
        <v>41</v>
      </c>
      <c r="AU87" s="14" t="s">
        <v>1468</v>
      </c>
      <c r="AV87" s="14">
        <f>入力3!AM45</f>
        <v>0</v>
      </c>
      <c r="AW87" s="14" t="str">
        <f>入力3!AN45</f>
        <v/>
      </c>
      <c r="AX87" s="14" t="str">
        <f>入力3!AO45</f>
        <v/>
      </c>
      <c r="AY87" s="14" t="str">
        <f>入力3!AP45</f>
        <v/>
      </c>
      <c r="AZ87" s="14" t="str">
        <f t="shared" si="95"/>
        <v/>
      </c>
      <c r="BA87" s="14" t="str">
        <f t="shared" si="104"/>
        <v/>
      </c>
      <c r="BB87" s="14" t="str">
        <f t="shared" si="98"/>
        <v/>
      </c>
      <c r="BC87" s="14" t="str">
        <f t="shared" si="99"/>
        <v/>
      </c>
      <c r="BH87" s="108">
        <v>41</v>
      </c>
      <c r="BI87" s="14" t="s">
        <v>1468</v>
      </c>
      <c r="BJ87" s="14">
        <f>入力4!AM45</f>
        <v>0</v>
      </c>
      <c r="BK87" s="14" t="str">
        <f>入力4!AN45</f>
        <v/>
      </c>
      <c r="BL87" s="14" t="str">
        <f>入力4!AO45</f>
        <v/>
      </c>
      <c r="BM87" s="14" t="str">
        <f>入力4!AP45</f>
        <v/>
      </c>
      <c r="BN87" s="14" t="str">
        <f t="shared" si="96"/>
        <v/>
      </c>
      <c r="BO87" s="14" t="str">
        <f t="shared" si="105"/>
        <v/>
      </c>
      <c r="BP87" s="14" t="str">
        <f t="shared" si="100"/>
        <v/>
      </c>
      <c r="BQ87" s="14" t="str">
        <f t="shared" si="101"/>
        <v/>
      </c>
      <c r="BV87" s="14">
        <v>41</v>
      </c>
      <c r="BW87" s="14" t="s">
        <v>1468</v>
      </c>
      <c r="BX87" s="14">
        <f>入力5!AM45</f>
        <v>0</v>
      </c>
      <c r="BY87" s="14" t="str">
        <f>入力5!AN45</f>
        <v/>
      </c>
      <c r="BZ87" s="14" t="str">
        <f>入力5!AO45</f>
        <v/>
      </c>
      <c r="CA87" s="14" t="str">
        <f>入力5!AP45</f>
        <v/>
      </c>
      <c r="CB87" s="14" t="str">
        <f t="shared" si="97"/>
        <v/>
      </c>
      <c r="CC87" s="14" t="str">
        <f t="shared" si="106"/>
        <v/>
      </c>
      <c r="CD87" s="14" t="str">
        <f t="shared" si="102"/>
        <v/>
      </c>
      <c r="CE87" s="14" t="str">
        <f t="shared" si="103"/>
        <v/>
      </c>
      <c r="CK87" s="156"/>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c r="DJ87" s="156"/>
      <c r="DK87" s="156"/>
      <c r="DL87" s="156"/>
      <c r="DM87" s="156"/>
      <c r="DN87" s="156"/>
      <c r="DO87" s="156"/>
      <c r="DP87" s="156"/>
      <c r="DQ87" s="156"/>
      <c r="DR87" s="156"/>
      <c r="DS87" s="156"/>
      <c r="DT87" s="156"/>
      <c r="DU87" s="156"/>
      <c r="DV87" s="156"/>
      <c r="DW87" s="156"/>
      <c r="DX87" s="156"/>
      <c r="DY87" s="156"/>
      <c r="DZ87" s="156"/>
      <c r="EA87" s="156"/>
      <c r="EB87" s="156"/>
      <c r="EC87" s="156"/>
      <c r="ED87" s="156"/>
      <c r="EE87" s="156"/>
      <c r="EF87" s="156"/>
      <c r="EG87" s="156"/>
      <c r="EH87" s="156"/>
    </row>
    <row r="88" spans="46:138" ht="18.75" customHeight="1">
      <c r="AT88" s="14">
        <v>42</v>
      </c>
      <c r="AU88" s="14" t="s">
        <v>1469</v>
      </c>
      <c r="AV88" s="14">
        <f>入力3!AM46</f>
        <v>0</v>
      </c>
      <c r="AW88" s="14" t="str">
        <f>入力3!AN46</f>
        <v/>
      </c>
      <c r="AX88" s="14" t="str">
        <f>入力3!AO46</f>
        <v/>
      </c>
      <c r="AY88" s="14" t="str">
        <f>入力3!AP46</f>
        <v/>
      </c>
      <c r="AZ88" s="14" t="str">
        <f t="shared" si="95"/>
        <v/>
      </c>
      <c r="BA88" s="14" t="str">
        <f t="shared" si="104"/>
        <v/>
      </c>
      <c r="BB88" s="14" t="str">
        <f t="shared" si="98"/>
        <v/>
      </c>
      <c r="BC88" s="14" t="str">
        <f t="shared" si="99"/>
        <v/>
      </c>
      <c r="BH88" s="108">
        <v>42</v>
      </c>
      <c r="BI88" s="14" t="s">
        <v>1469</v>
      </c>
      <c r="BJ88" s="14">
        <f>入力4!AM46</f>
        <v>0</v>
      </c>
      <c r="BK88" s="14" t="str">
        <f>入力4!AN46</f>
        <v/>
      </c>
      <c r="BL88" s="14" t="str">
        <f>入力4!AO46</f>
        <v/>
      </c>
      <c r="BM88" s="14" t="str">
        <f>入力4!AP46</f>
        <v/>
      </c>
      <c r="BN88" s="14" t="str">
        <f t="shared" si="96"/>
        <v/>
      </c>
      <c r="BO88" s="14" t="str">
        <f t="shared" si="105"/>
        <v/>
      </c>
      <c r="BP88" s="14" t="str">
        <f t="shared" si="100"/>
        <v/>
      </c>
      <c r="BQ88" s="14" t="str">
        <f t="shared" si="101"/>
        <v/>
      </c>
      <c r="BV88" s="14">
        <v>42</v>
      </c>
      <c r="BW88" s="14" t="s">
        <v>1469</v>
      </c>
      <c r="BX88" s="14">
        <f>入力5!AM46</f>
        <v>0</v>
      </c>
      <c r="BY88" s="14" t="str">
        <f>入力5!AN46</f>
        <v/>
      </c>
      <c r="BZ88" s="14" t="str">
        <f>入力5!AO46</f>
        <v/>
      </c>
      <c r="CA88" s="14" t="str">
        <f>入力5!AP46</f>
        <v/>
      </c>
      <c r="CB88" s="14" t="str">
        <f t="shared" si="97"/>
        <v/>
      </c>
      <c r="CC88" s="14" t="str">
        <f t="shared" si="106"/>
        <v/>
      </c>
      <c r="CD88" s="14" t="str">
        <f t="shared" si="102"/>
        <v/>
      </c>
      <c r="CE88" s="14" t="str">
        <f t="shared" si="103"/>
        <v/>
      </c>
      <c r="CK88" s="156"/>
      <c r="CL88" s="156"/>
      <c r="CM88" s="156"/>
      <c r="CN88" s="156"/>
      <c r="CO88" s="156"/>
      <c r="CP88" s="156"/>
      <c r="CQ88" s="156"/>
      <c r="CR88" s="156"/>
      <c r="CS88" s="156"/>
      <c r="CT88" s="156"/>
      <c r="CU88" s="156"/>
      <c r="CV88" s="156"/>
      <c r="CW88" s="156"/>
      <c r="CX88" s="156"/>
      <c r="CY88" s="156"/>
      <c r="CZ88" s="156"/>
      <c r="DA88" s="156"/>
      <c r="DB88" s="156"/>
      <c r="DC88" s="156"/>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6"/>
      <c r="ED88" s="156"/>
      <c r="EE88" s="156"/>
      <c r="EF88" s="156"/>
      <c r="EG88" s="156"/>
      <c r="EH88" s="156"/>
    </row>
    <row r="89" spans="46:138" ht="18.75" customHeight="1">
      <c r="AT89" s="14">
        <v>43</v>
      </c>
      <c r="AU89" s="14" t="s">
        <v>1470</v>
      </c>
      <c r="AV89" s="14">
        <f>入力3!AM47</f>
        <v>0</v>
      </c>
      <c r="AW89" s="14" t="str">
        <f>入力3!AN47</f>
        <v/>
      </c>
      <c r="AX89" s="14" t="str">
        <f>入力3!AO47</f>
        <v/>
      </c>
      <c r="AY89" s="14" t="str">
        <f>入力3!AP47</f>
        <v/>
      </c>
      <c r="AZ89" s="14" t="str">
        <f t="shared" si="95"/>
        <v/>
      </c>
      <c r="BA89" s="14" t="str">
        <f t="shared" si="104"/>
        <v/>
      </c>
      <c r="BB89" s="14" t="str">
        <f t="shared" si="98"/>
        <v/>
      </c>
      <c r="BC89" s="14" t="str">
        <f t="shared" si="99"/>
        <v/>
      </c>
      <c r="BH89" s="108">
        <v>43</v>
      </c>
      <c r="BI89" s="14" t="s">
        <v>1470</v>
      </c>
      <c r="BJ89" s="14">
        <f>入力4!AM47</f>
        <v>0</v>
      </c>
      <c r="BK89" s="14" t="str">
        <f>入力4!AN47</f>
        <v/>
      </c>
      <c r="BL89" s="14" t="str">
        <f>入力4!AO47</f>
        <v/>
      </c>
      <c r="BM89" s="14" t="str">
        <f>入力4!AP47</f>
        <v/>
      </c>
      <c r="BN89" s="14" t="str">
        <f t="shared" si="96"/>
        <v/>
      </c>
      <c r="BO89" s="14" t="str">
        <f t="shared" si="105"/>
        <v/>
      </c>
      <c r="BP89" s="14" t="str">
        <f t="shared" si="100"/>
        <v/>
      </c>
      <c r="BQ89" s="14" t="str">
        <f t="shared" si="101"/>
        <v/>
      </c>
      <c r="BV89" s="14">
        <v>43</v>
      </c>
      <c r="BW89" s="14" t="s">
        <v>1470</v>
      </c>
      <c r="BX89" s="14">
        <f>入力5!AM47</f>
        <v>0</v>
      </c>
      <c r="BY89" s="14" t="str">
        <f>入力5!AN47</f>
        <v/>
      </c>
      <c r="BZ89" s="14" t="str">
        <f>入力5!AO47</f>
        <v/>
      </c>
      <c r="CA89" s="14" t="str">
        <f>入力5!AP47</f>
        <v/>
      </c>
      <c r="CB89" s="14" t="str">
        <f t="shared" si="97"/>
        <v/>
      </c>
      <c r="CC89" s="14" t="str">
        <f t="shared" si="106"/>
        <v/>
      </c>
      <c r="CD89" s="14" t="str">
        <f t="shared" si="102"/>
        <v/>
      </c>
      <c r="CE89" s="14" t="str">
        <f t="shared" si="103"/>
        <v/>
      </c>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row>
    <row r="90" spans="46:138" ht="18.75" customHeight="1">
      <c r="AT90" s="14">
        <v>44</v>
      </c>
      <c r="AU90" s="14" t="s">
        <v>1471</v>
      </c>
      <c r="AV90" s="14">
        <f>入力3!AM48</f>
        <v>0</v>
      </c>
      <c r="AW90" s="14" t="str">
        <f>入力3!AN48</f>
        <v/>
      </c>
      <c r="AX90" s="14" t="str">
        <f>入力3!AO48</f>
        <v/>
      </c>
      <c r="AY90" s="14" t="str">
        <f>入力3!AP48</f>
        <v/>
      </c>
      <c r="AZ90" s="14" t="str">
        <f t="shared" si="95"/>
        <v/>
      </c>
      <c r="BA90" s="14" t="str">
        <f t="shared" si="104"/>
        <v/>
      </c>
      <c r="BB90" s="14" t="str">
        <f t="shared" si="98"/>
        <v/>
      </c>
      <c r="BC90" s="14" t="str">
        <f t="shared" si="99"/>
        <v/>
      </c>
      <c r="BH90" s="108">
        <v>44</v>
      </c>
      <c r="BI90" s="14" t="s">
        <v>1471</v>
      </c>
      <c r="BJ90" s="14">
        <f>入力4!AM48</f>
        <v>0</v>
      </c>
      <c r="BK90" s="14" t="str">
        <f>入力4!AN48</f>
        <v/>
      </c>
      <c r="BL90" s="14" t="str">
        <f>入力4!AO48</f>
        <v/>
      </c>
      <c r="BM90" s="14" t="str">
        <f>入力4!AP48</f>
        <v/>
      </c>
      <c r="BN90" s="14" t="str">
        <f t="shared" si="96"/>
        <v/>
      </c>
      <c r="BO90" s="14" t="str">
        <f t="shared" si="105"/>
        <v/>
      </c>
      <c r="BP90" s="14" t="str">
        <f t="shared" si="100"/>
        <v/>
      </c>
      <c r="BQ90" s="14" t="str">
        <f t="shared" si="101"/>
        <v/>
      </c>
      <c r="BV90" s="14">
        <v>44</v>
      </c>
      <c r="BW90" s="14" t="s">
        <v>1471</v>
      </c>
      <c r="BX90" s="14">
        <f>入力5!AM48</f>
        <v>0</v>
      </c>
      <c r="BY90" s="14" t="str">
        <f>入力5!AN48</f>
        <v/>
      </c>
      <c r="BZ90" s="14" t="str">
        <f>入力5!AO48</f>
        <v/>
      </c>
      <c r="CA90" s="14" t="str">
        <f>入力5!AP48</f>
        <v/>
      </c>
      <c r="CB90" s="14" t="str">
        <f t="shared" si="97"/>
        <v/>
      </c>
      <c r="CC90" s="14" t="str">
        <f t="shared" si="106"/>
        <v/>
      </c>
      <c r="CD90" s="14" t="str">
        <f t="shared" si="102"/>
        <v/>
      </c>
      <c r="CE90" s="14" t="str">
        <f t="shared" si="103"/>
        <v/>
      </c>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row>
    <row r="91" spans="46:138" ht="18.75" customHeight="1">
      <c r="AT91" s="14">
        <v>45</v>
      </c>
      <c r="AU91" s="14" t="s">
        <v>1472</v>
      </c>
      <c r="AV91" s="14">
        <f>入力3!AM49</f>
        <v>0</v>
      </c>
      <c r="AW91" s="14" t="str">
        <f>入力3!AN49</f>
        <v/>
      </c>
      <c r="AX91" s="14" t="str">
        <f>入力3!AO49</f>
        <v/>
      </c>
      <c r="AY91" s="14" t="str">
        <f>入力3!AP49</f>
        <v/>
      </c>
      <c r="AZ91" s="14" t="str">
        <f t="shared" si="95"/>
        <v/>
      </c>
      <c r="BA91" s="14" t="str">
        <f t="shared" si="104"/>
        <v/>
      </c>
      <c r="BB91" s="14" t="str">
        <f t="shared" si="98"/>
        <v/>
      </c>
      <c r="BC91" s="14" t="str">
        <f t="shared" si="99"/>
        <v/>
      </c>
      <c r="BH91" s="108">
        <v>45</v>
      </c>
      <c r="BI91" s="14" t="s">
        <v>1472</v>
      </c>
      <c r="BJ91" s="14">
        <f>入力4!AM49</f>
        <v>0</v>
      </c>
      <c r="BK91" s="14" t="str">
        <f>入力4!AN49</f>
        <v/>
      </c>
      <c r="BL91" s="14" t="str">
        <f>入力4!AO49</f>
        <v/>
      </c>
      <c r="BM91" s="14" t="str">
        <f>入力4!AP49</f>
        <v/>
      </c>
      <c r="BN91" s="14" t="str">
        <f t="shared" si="96"/>
        <v/>
      </c>
      <c r="BO91" s="14" t="str">
        <f t="shared" si="105"/>
        <v/>
      </c>
      <c r="BP91" s="14" t="str">
        <f t="shared" si="100"/>
        <v/>
      </c>
      <c r="BQ91" s="14" t="str">
        <f t="shared" si="101"/>
        <v/>
      </c>
      <c r="BV91" s="14">
        <v>45</v>
      </c>
      <c r="BW91" s="14" t="s">
        <v>1472</v>
      </c>
      <c r="BX91" s="14">
        <f>入力5!AM49</f>
        <v>0</v>
      </c>
      <c r="BY91" s="14" t="str">
        <f>入力5!AN49</f>
        <v/>
      </c>
      <c r="BZ91" s="14" t="str">
        <f>入力5!AO49</f>
        <v/>
      </c>
      <c r="CA91" s="14" t="str">
        <f>入力5!AP49</f>
        <v/>
      </c>
      <c r="CB91" s="14" t="str">
        <f t="shared" si="97"/>
        <v/>
      </c>
      <c r="CC91" s="14" t="str">
        <f t="shared" si="106"/>
        <v/>
      </c>
      <c r="CD91" s="14" t="str">
        <f t="shared" si="102"/>
        <v/>
      </c>
      <c r="CE91" s="14" t="str">
        <f t="shared" si="103"/>
        <v/>
      </c>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row>
    <row r="92" spans="46:138" ht="18.75" customHeight="1">
      <c r="AT92" s="14">
        <v>46</v>
      </c>
      <c r="AU92" s="14" t="s">
        <v>1473</v>
      </c>
      <c r="AV92" s="14">
        <f>入力3!AM50</f>
        <v>0</v>
      </c>
      <c r="AW92" s="14" t="str">
        <f>入力3!AN50</f>
        <v/>
      </c>
      <c r="AX92" s="14" t="str">
        <f>入力3!AO50</f>
        <v/>
      </c>
      <c r="AY92" s="14" t="str">
        <f>入力3!AP50</f>
        <v/>
      </c>
      <c r="AZ92" s="14" t="str">
        <f t="shared" si="95"/>
        <v/>
      </c>
      <c r="BA92" s="14" t="str">
        <f t="shared" si="104"/>
        <v/>
      </c>
      <c r="BB92" s="14" t="str">
        <f t="shared" si="98"/>
        <v/>
      </c>
      <c r="BC92" s="14" t="str">
        <f t="shared" si="99"/>
        <v/>
      </c>
      <c r="BH92" s="108">
        <v>46</v>
      </c>
      <c r="BI92" s="14" t="s">
        <v>1473</v>
      </c>
      <c r="BJ92" s="14">
        <f>入力4!AM50</f>
        <v>0</v>
      </c>
      <c r="BK92" s="14" t="str">
        <f>入力4!AN50</f>
        <v/>
      </c>
      <c r="BL92" s="14" t="str">
        <f>入力4!AO50</f>
        <v/>
      </c>
      <c r="BM92" s="14" t="str">
        <f>入力4!AP50</f>
        <v/>
      </c>
      <c r="BN92" s="14" t="str">
        <f t="shared" si="96"/>
        <v/>
      </c>
      <c r="BO92" s="14" t="str">
        <f t="shared" si="105"/>
        <v/>
      </c>
      <c r="BP92" s="14" t="str">
        <f t="shared" si="100"/>
        <v/>
      </c>
      <c r="BQ92" s="14" t="str">
        <f t="shared" si="101"/>
        <v/>
      </c>
      <c r="BV92" s="14">
        <v>46</v>
      </c>
      <c r="BW92" s="14" t="s">
        <v>1473</v>
      </c>
      <c r="BX92" s="14">
        <f>入力5!AM50</f>
        <v>0</v>
      </c>
      <c r="BY92" s="14" t="str">
        <f>入力5!AN50</f>
        <v/>
      </c>
      <c r="BZ92" s="14" t="str">
        <f>入力5!AO50</f>
        <v/>
      </c>
      <c r="CA92" s="14" t="str">
        <f>入力5!AP50</f>
        <v/>
      </c>
      <c r="CB92" s="14" t="str">
        <f t="shared" si="97"/>
        <v/>
      </c>
      <c r="CC92" s="14" t="str">
        <f t="shared" si="106"/>
        <v/>
      </c>
      <c r="CD92" s="14" t="str">
        <f t="shared" si="102"/>
        <v/>
      </c>
      <c r="CE92" s="14" t="str">
        <f t="shared" si="103"/>
        <v/>
      </c>
      <c r="CK92" s="156"/>
      <c r="CL92" s="156"/>
      <c r="CM92" s="156"/>
      <c r="CN92" s="156"/>
      <c r="CO92" s="156"/>
      <c r="CP92" s="156"/>
      <c r="CQ92" s="156"/>
      <c r="CR92" s="156"/>
      <c r="CS92" s="156"/>
      <c r="CT92" s="156"/>
      <c r="CU92" s="156"/>
      <c r="CV92" s="156"/>
      <c r="CW92" s="156"/>
      <c r="CX92" s="156"/>
      <c r="CY92" s="156"/>
      <c r="CZ92" s="156"/>
      <c r="DA92" s="156"/>
      <c r="DB92" s="156"/>
      <c r="DC92" s="156"/>
      <c r="DD92" s="156"/>
      <c r="DE92" s="156"/>
      <c r="DF92" s="156"/>
      <c r="DG92" s="156"/>
      <c r="DH92" s="156"/>
      <c r="DI92" s="156"/>
      <c r="DJ92" s="156"/>
      <c r="DK92" s="156"/>
      <c r="DL92" s="156"/>
      <c r="DM92" s="156"/>
      <c r="DN92" s="156"/>
      <c r="DO92" s="156"/>
      <c r="DP92" s="156"/>
      <c r="DQ92" s="156"/>
      <c r="DR92" s="156"/>
      <c r="DS92" s="156"/>
      <c r="DT92" s="156"/>
      <c r="DU92" s="156"/>
      <c r="DV92" s="156"/>
      <c r="DW92" s="156"/>
      <c r="DX92" s="156"/>
      <c r="DY92" s="156"/>
      <c r="DZ92" s="156"/>
      <c r="EA92" s="156"/>
      <c r="EB92" s="156"/>
      <c r="EC92" s="156"/>
      <c r="ED92" s="156"/>
      <c r="EE92" s="156"/>
      <c r="EF92" s="156"/>
      <c r="EG92" s="156"/>
      <c r="EH92" s="156"/>
    </row>
    <row r="93" spans="46:138" ht="18.75" customHeight="1">
      <c r="AT93" s="14">
        <v>47</v>
      </c>
      <c r="AU93" s="14" t="s">
        <v>1474</v>
      </c>
      <c r="AV93" s="14">
        <f>入力3!AM51</f>
        <v>0</v>
      </c>
      <c r="AW93" s="14" t="str">
        <f>入力3!AN51</f>
        <v/>
      </c>
      <c r="AX93" s="14" t="str">
        <f>入力3!AO51</f>
        <v/>
      </c>
      <c r="AY93" s="14" t="str">
        <f>入力3!AP51</f>
        <v/>
      </c>
      <c r="AZ93" s="14" t="str">
        <f t="shared" si="95"/>
        <v/>
      </c>
      <c r="BA93" s="14" t="str">
        <f t="shared" si="104"/>
        <v/>
      </c>
      <c r="BB93" s="14" t="str">
        <f t="shared" si="98"/>
        <v/>
      </c>
      <c r="BC93" s="14" t="str">
        <f t="shared" si="99"/>
        <v/>
      </c>
      <c r="BH93" s="108">
        <v>47</v>
      </c>
      <c r="BI93" s="14" t="s">
        <v>1474</v>
      </c>
      <c r="BJ93" s="14">
        <f>入力4!AM51</f>
        <v>0</v>
      </c>
      <c r="BK93" s="14" t="str">
        <f>入力4!AN51</f>
        <v/>
      </c>
      <c r="BL93" s="14" t="str">
        <f>入力4!AO51</f>
        <v/>
      </c>
      <c r="BM93" s="14" t="str">
        <f>入力4!AP51</f>
        <v/>
      </c>
      <c r="BN93" s="14" t="str">
        <f t="shared" si="96"/>
        <v/>
      </c>
      <c r="BO93" s="14" t="str">
        <f t="shared" si="105"/>
        <v/>
      </c>
      <c r="BP93" s="14" t="str">
        <f t="shared" si="100"/>
        <v/>
      </c>
      <c r="BQ93" s="14" t="str">
        <f t="shared" si="101"/>
        <v/>
      </c>
      <c r="BV93" s="14">
        <v>47</v>
      </c>
      <c r="BW93" s="14" t="s">
        <v>1474</v>
      </c>
      <c r="BX93" s="14">
        <f>入力5!AM51</f>
        <v>0</v>
      </c>
      <c r="BY93" s="14" t="str">
        <f>入力5!AN51</f>
        <v/>
      </c>
      <c r="BZ93" s="14" t="str">
        <f>入力5!AO51</f>
        <v/>
      </c>
      <c r="CA93" s="14" t="str">
        <f>入力5!AP51</f>
        <v/>
      </c>
      <c r="CB93" s="14" t="str">
        <f t="shared" si="97"/>
        <v/>
      </c>
      <c r="CC93" s="14" t="str">
        <f t="shared" si="106"/>
        <v/>
      </c>
      <c r="CD93" s="14" t="str">
        <f t="shared" si="102"/>
        <v/>
      </c>
      <c r="CE93" s="14" t="str">
        <f t="shared" si="103"/>
        <v/>
      </c>
      <c r="CK93" s="156"/>
      <c r="CL93" s="156"/>
      <c r="CM93" s="156"/>
      <c r="CN93" s="156"/>
      <c r="CO93" s="156"/>
      <c r="CP93" s="156"/>
      <c r="CQ93" s="156"/>
      <c r="CR93" s="156"/>
      <c r="CS93" s="156"/>
      <c r="CT93" s="156"/>
      <c r="CU93" s="156"/>
      <c r="CV93" s="156"/>
      <c r="CW93" s="156"/>
      <c r="CX93" s="156"/>
      <c r="CY93" s="156"/>
      <c r="CZ93" s="156"/>
      <c r="DA93" s="156"/>
      <c r="DB93" s="156"/>
      <c r="DC93" s="156"/>
      <c r="DD93" s="156"/>
      <c r="DE93" s="156"/>
      <c r="DF93" s="156"/>
      <c r="DG93" s="156"/>
      <c r="DH93" s="156"/>
      <c r="DI93" s="156"/>
      <c r="DJ93" s="156"/>
      <c r="DK93" s="156"/>
      <c r="DL93" s="156"/>
      <c r="DM93" s="156"/>
      <c r="DN93" s="156"/>
      <c r="DO93" s="156"/>
      <c r="DP93" s="156"/>
      <c r="DQ93" s="156"/>
      <c r="DR93" s="156"/>
      <c r="DS93" s="156"/>
      <c r="DT93" s="156"/>
      <c r="DU93" s="156"/>
      <c r="DV93" s="156"/>
      <c r="DW93" s="156"/>
      <c r="DX93" s="156"/>
      <c r="DY93" s="156"/>
      <c r="DZ93" s="156"/>
      <c r="EA93" s="156"/>
      <c r="EB93" s="156"/>
      <c r="EC93" s="156"/>
      <c r="ED93" s="156"/>
      <c r="EE93" s="156"/>
      <c r="EF93" s="156"/>
      <c r="EG93" s="156"/>
      <c r="EH93" s="156"/>
    </row>
    <row r="94" spans="46:138" ht="18.75" customHeight="1">
      <c r="AT94" s="14">
        <v>48</v>
      </c>
      <c r="AU94" s="14" t="s">
        <v>1475</v>
      </c>
      <c r="AV94" s="14">
        <f>入力3!AM52</f>
        <v>0</v>
      </c>
      <c r="AW94" s="14" t="str">
        <f>入力3!AN52</f>
        <v/>
      </c>
      <c r="AX94" s="14" t="str">
        <f>入力3!AO52</f>
        <v/>
      </c>
      <c r="AY94" s="14" t="str">
        <f>入力3!AP52</f>
        <v/>
      </c>
      <c r="AZ94" s="14" t="str">
        <f t="shared" si="95"/>
        <v/>
      </c>
      <c r="BA94" s="14" t="str">
        <f t="shared" si="104"/>
        <v/>
      </c>
      <c r="BB94" s="14" t="str">
        <f t="shared" si="98"/>
        <v/>
      </c>
      <c r="BC94" s="14" t="str">
        <f t="shared" si="99"/>
        <v/>
      </c>
      <c r="BH94" s="108">
        <v>48</v>
      </c>
      <c r="BI94" s="14" t="s">
        <v>1475</v>
      </c>
      <c r="BJ94" s="14">
        <f>入力4!AM52</f>
        <v>0</v>
      </c>
      <c r="BK94" s="14" t="str">
        <f>入力4!AN52</f>
        <v/>
      </c>
      <c r="BL94" s="14" t="str">
        <f>入力4!AO52</f>
        <v/>
      </c>
      <c r="BM94" s="14" t="str">
        <f>入力4!AP52</f>
        <v/>
      </c>
      <c r="BN94" s="14" t="str">
        <f t="shared" si="96"/>
        <v/>
      </c>
      <c r="BO94" s="14" t="str">
        <f t="shared" si="105"/>
        <v/>
      </c>
      <c r="BP94" s="14" t="str">
        <f t="shared" si="100"/>
        <v/>
      </c>
      <c r="BQ94" s="14" t="str">
        <f t="shared" si="101"/>
        <v/>
      </c>
      <c r="BV94" s="14">
        <v>48</v>
      </c>
      <c r="BW94" s="14" t="s">
        <v>1475</v>
      </c>
      <c r="BX94" s="14">
        <f>入力5!AM52</f>
        <v>0</v>
      </c>
      <c r="BY94" s="14" t="str">
        <f>入力5!AN52</f>
        <v/>
      </c>
      <c r="BZ94" s="14" t="str">
        <f>入力5!AO52</f>
        <v/>
      </c>
      <c r="CA94" s="14" t="str">
        <f>入力5!AP52</f>
        <v/>
      </c>
      <c r="CB94" s="14" t="str">
        <f t="shared" si="97"/>
        <v/>
      </c>
      <c r="CC94" s="14" t="str">
        <f t="shared" si="106"/>
        <v/>
      </c>
      <c r="CD94" s="14" t="str">
        <f t="shared" si="102"/>
        <v/>
      </c>
      <c r="CE94" s="14" t="str">
        <f t="shared" si="103"/>
        <v/>
      </c>
      <c r="CK94" s="156"/>
      <c r="CL94" s="156"/>
      <c r="CM94" s="156"/>
      <c r="CN94" s="156"/>
      <c r="CO94" s="156"/>
      <c r="CP94" s="156"/>
      <c r="CQ94" s="156"/>
      <c r="CR94" s="156"/>
      <c r="CS94" s="156"/>
      <c r="CT94" s="156"/>
      <c r="CU94" s="156"/>
      <c r="CV94" s="156"/>
      <c r="CW94" s="156"/>
      <c r="CX94" s="156"/>
      <c r="CY94" s="156"/>
      <c r="CZ94" s="156"/>
      <c r="DA94" s="156"/>
      <c r="DB94" s="156"/>
      <c r="DC94" s="156"/>
      <c r="DD94" s="156"/>
      <c r="DE94" s="156"/>
      <c r="DF94" s="156"/>
      <c r="DG94" s="156"/>
      <c r="DH94" s="156"/>
      <c r="DI94" s="156"/>
      <c r="DJ94" s="156"/>
      <c r="DK94" s="156"/>
      <c r="DL94" s="156"/>
      <c r="DM94" s="156"/>
      <c r="DN94" s="156"/>
      <c r="DO94" s="156"/>
      <c r="DP94" s="156"/>
      <c r="DQ94" s="156"/>
      <c r="DR94" s="156"/>
      <c r="DS94" s="156"/>
      <c r="DT94" s="156"/>
      <c r="DU94" s="156"/>
      <c r="DV94" s="156"/>
      <c r="DW94" s="156"/>
      <c r="DX94" s="156"/>
      <c r="DY94" s="156"/>
      <c r="DZ94" s="156"/>
      <c r="EA94" s="156"/>
      <c r="EB94" s="156"/>
      <c r="EC94" s="156"/>
      <c r="ED94" s="156"/>
      <c r="EE94" s="156"/>
      <c r="EF94" s="156"/>
      <c r="EG94" s="156"/>
      <c r="EH94" s="156"/>
    </row>
    <row r="95" spans="46:138" ht="18.75" customHeight="1">
      <c r="AT95" s="14">
        <v>49</v>
      </c>
      <c r="AU95" s="14" t="s">
        <v>1476</v>
      </c>
      <c r="AV95" s="14">
        <f>入力3!AM53</f>
        <v>0</v>
      </c>
      <c r="AW95" s="14" t="str">
        <f>入力3!AN53</f>
        <v/>
      </c>
      <c r="AX95" s="14" t="str">
        <f>入力3!AO53</f>
        <v/>
      </c>
      <c r="AY95" s="14" t="str">
        <f>入力3!AP53</f>
        <v/>
      </c>
      <c r="AZ95" s="14" t="str">
        <f>IF(OR(AV95=0,AV95=""),"",IF(COUNTIF($AV$47:$AV$106,AV95)&gt;1,"※",""))</f>
        <v/>
      </c>
      <c r="BA95" s="14" t="str">
        <f t="shared" si="104"/>
        <v/>
      </c>
      <c r="BB95" s="14" t="str">
        <f t="shared" si="98"/>
        <v/>
      </c>
      <c r="BC95" s="14" t="str">
        <f t="shared" si="99"/>
        <v/>
      </c>
      <c r="BH95" s="108">
        <v>49</v>
      </c>
      <c r="BI95" s="14" t="s">
        <v>1476</v>
      </c>
      <c r="BJ95" s="14">
        <f>入力4!AM53</f>
        <v>0</v>
      </c>
      <c r="BK95" s="14" t="str">
        <f>入力4!AN53</f>
        <v/>
      </c>
      <c r="BL95" s="14" t="str">
        <f>入力4!AO53</f>
        <v/>
      </c>
      <c r="BM95" s="14" t="str">
        <f>入力4!AP53</f>
        <v/>
      </c>
      <c r="BN95" s="14" t="str">
        <f t="shared" si="96"/>
        <v/>
      </c>
      <c r="BO95" s="14" t="str">
        <f t="shared" si="105"/>
        <v/>
      </c>
      <c r="BP95" s="14" t="str">
        <f t="shared" si="100"/>
        <v/>
      </c>
      <c r="BQ95" s="14" t="str">
        <f t="shared" si="101"/>
        <v/>
      </c>
      <c r="BV95" s="14">
        <v>49</v>
      </c>
      <c r="BW95" s="14" t="s">
        <v>1476</v>
      </c>
      <c r="BX95" s="14">
        <f>入力5!AM53</f>
        <v>0</v>
      </c>
      <c r="BY95" s="14" t="str">
        <f>入力5!AN53</f>
        <v/>
      </c>
      <c r="BZ95" s="14" t="str">
        <f>入力5!AO53</f>
        <v/>
      </c>
      <c r="CA95" s="14" t="str">
        <f>入力5!AP53</f>
        <v/>
      </c>
      <c r="CB95" s="14" t="str">
        <f t="shared" si="97"/>
        <v/>
      </c>
      <c r="CC95" s="14" t="str">
        <f t="shared" si="106"/>
        <v/>
      </c>
      <c r="CD95" s="14" t="str">
        <f t="shared" si="102"/>
        <v/>
      </c>
      <c r="CE95" s="14" t="str">
        <f t="shared" si="103"/>
        <v/>
      </c>
      <c r="CK95" s="156"/>
      <c r="CL95" s="156"/>
      <c r="CM95" s="156"/>
      <c r="CN95" s="156"/>
      <c r="CO95" s="156"/>
      <c r="CP95" s="156"/>
      <c r="CQ95" s="156"/>
      <c r="CR95" s="156"/>
      <c r="CS95" s="156"/>
      <c r="CT95" s="156"/>
      <c r="CU95" s="156"/>
      <c r="CV95" s="156"/>
      <c r="CW95" s="156"/>
      <c r="CX95" s="156"/>
      <c r="CY95" s="156"/>
      <c r="CZ95" s="156"/>
      <c r="DA95" s="156"/>
      <c r="DB95" s="156"/>
      <c r="DC95" s="156"/>
      <c r="DD95" s="156"/>
      <c r="DE95" s="156"/>
      <c r="DF95" s="156"/>
      <c r="DG95" s="156"/>
      <c r="DH95" s="156"/>
      <c r="DI95" s="156"/>
      <c r="DJ95" s="156"/>
      <c r="DK95" s="156"/>
      <c r="DL95" s="156"/>
      <c r="DM95" s="156"/>
      <c r="DN95" s="156"/>
      <c r="DO95" s="156"/>
      <c r="DP95" s="156"/>
      <c r="DQ95" s="156"/>
      <c r="DR95" s="156"/>
      <c r="DS95" s="156"/>
      <c r="DT95" s="156"/>
      <c r="DU95" s="156"/>
      <c r="DV95" s="156"/>
      <c r="DW95" s="156"/>
      <c r="DX95" s="156"/>
      <c r="DY95" s="156"/>
      <c r="DZ95" s="156"/>
      <c r="EA95" s="156"/>
      <c r="EB95" s="156"/>
      <c r="EC95" s="156"/>
      <c r="ED95" s="156"/>
      <c r="EE95" s="156"/>
      <c r="EF95" s="156"/>
      <c r="EG95" s="156"/>
      <c r="EH95" s="156"/>
    </row>
    <row r="96" spans="46:138" ht="18.75" customHeight="1">
      <c r="AT96" s="14">
        <v>50</v>
      </c>
      <c r="AU96" s="14" t="s">
        <v>1477</v>
      </c>
      <c r="AV96" s="14">
        <f>入力3!AM54</f>
        <v>0</v>
      </c>
      <c r="AW96" s="14" t="str">
        <f>入力3!AN54</f>
        <v/>
      </c>
      <c r="AX96" s="14" t="str">
        <f>入力3!AO54</f>
        <v/>
      </c>
      <c r="AY96" s="14" t="str">
        <f>入力3!AP54</f>
        <v/>
      </c>
      <c r="AZ96" s="14" t="str">
        <f t="shared" si="95"/>
        <v/>
      </c>
      <c r="BA96" s="14" t="str">
        <f t="shared" si="104"/>
        <v/>
      </c>
      <c r="BB96" s="14" t="str">
        <f t="shared" si="98"/>
        <v/>
      </c>
      <c r="BC96" s="14" t="str">
        <f t="shared" si="99"/>
        <v/>
      </c>
      <c r="BH96" s="108">
        <v>50</v>
      </c>
      <c r="BI96" s="14" t="s">
        <v>1477</v>
      </c>
      <c r="BJ96" s="14">
        <f>入力4!AM54</f>
        <v>0</v>
      </c>
      <c r="BK96" s="14" t="str">
        <f>入力4!AN54</f>
        <v/>
      </c>
      <c r="BL96" s="14" t="str">
        <f>入力4!AO54</f>
        <v/>
      </c>
      <c r="BM96" s="14" t="str">
        <f>入力4!AP54</f>
        <v/>
      </c>
      <c r="BN96" s="14" t="str">
        <f t="shared" si="96"/>
        <v/>
      </c>
      <c r="BO96" s="14" t="str">
        <f t="shared" si="105"/>
        <v/>
      </c>
      <c r="BP96" s="14" t="str">
        <f t="shared" si="100"/>
        <v/>
      </c>
      <c r="BQ96" s="14" t="str">
        <f t="shared" si="101"/>
        <v/>
      </c>
      <c r="BV96" s="14">
        <v>50</v>
      </c>
      <c r="BW96" s="14" t="s">
        <v>1477</v>
      </c>
      <c r="BX96" s="14">
        <f>入力5!AM54</f>
        <v>0</v>
      </c>
      <c r="BY96" s="14" t="str">
        <f>入力5!AN54</f>
        <v/>
      </c>
      <c r="BZ96" s="14" t="str">
        <f>入力5!AO54</f>
        <v/>
      </c>
      <c r="CA96" s="14" t="str">
        <f>入力5!AP54</f>
        <v/>
      </c>
      <c r="CB96" s="14" t="str">
        <f t="shared" si="97"/>
        <v/>
      </c>
      <c r="CC96" s="14" t="str">
        <f t="shared" si="106"/>
        <v/>
      </c>
      <c r="CD96" s="14" t="str">
        <f t="shared" si="102"/>
        <v/>
      </c>
      <c r="CE96" s="14" t="str">
        <f t="shared" si="103"/>
        <v/>
      </c>
      <c r="CK96" s="156"/>
      <c r="CL96" s="156"/>
      <c r="CM96" s="156"/>
      <c r="CN96" s="156"/>
      <c r="CO96" s="156"/>
      <c r="CP96" s="156"/>
      <c r="CQ96" s="156"/>
      <c r="CR96" s="156"/>
      <c r="CS96" s="156"/>
      <c r="CT96" s="156"/>
      <c r="CU96" s="156"/>
      <c r="CV96" s="156"/>
      <c r="CW96" s="156"/>
      <c r="CX96" s="156"/>
      <c r="CY96" s="156"/>
      <c r="CZ96" s="156"/>
      <c r="DA96" s="156"/>
      <c r="DB96" s="156"/>
      <c r="DC96" s="156"/>
      <c r="DD96" s="156"/>
      <c r="DE96" s="156"/>
      <c r="DF96" s="156"/>
      <c r="DG96" s="156"/>
      <c r="DH96" s="156"/>
      <c r="DI96" s="156"/>
      <c r="DJ96" s="156"/>
      <c r="DK96" s="156"/>
      <c r="DL96" s="156"/>
      <c r="DM96" s="156"/>
      <c r="DN96" s="156"/>
      <c r="DO96" s="156"/>
      <c r="DP96" s="156"/>
      <c r="DQ96" s="156"/>
      <c r="DR96" s="156"/>
      <c r="DS96" s="156"/>
      <c r="DT96" s="156"/>
      <c r="DU96" s="156"/>
      <c r="DV96" s="156"/>
      <c r="DW96" s="156"/>
      <c r="DX96" s="156"/>
      <c r="DY96" s="156"/>
      <c r="DZ96" s="156"/>
      <c r="EA96" s="156"/>
      <c r="EB96" s="156"/>
      <c r="EC96" s="156"/>
      <c r="ED96" s="156"/>
      <c r="EE96" s="156"/>
      <c r="EF96" s="156"/>
      <c r="EG96" s="156"/>
      <c r="EH96" s="156"/>
    </row>
    <row r="97" spans="46:138" ht="18.75" customHeight="1">
      <c r="AT97" s="14">
        <v>51</v>
      </c>
      <c r="AU97" s="14" t="s">
        <v>1478</v>
      </c>
      <c r="AV97" s="14">
        <f>入力3!AM55</f>
        <v>0</v>
      </c>
      <c r="AW97" s="14" t="str">
        <f>入力3!AN55</f>
        <v/>
      </c>
      <c r="AX97" s="14" t="str">
        <f>入力3!AO55</f>
        <v/>
      </c>
      <c r="AY97" s="14" t="str">
        <f>入力3!AP55</f>
        <v/>
      </c>
      <c r="AZ97" s="14" t="str">
        <f t="shared" si="95"/>
        <v/>
      </c>
      <c r="BA97" s="14" t="str">
        <f t="shared" si="104"/>
        <v/>
      </c>
      <c r="BB97" s="14" t="str">
        <f t="shared" si="98"/>
        <v/>
      </c>
      <c r="BC97" s="14" t="str">
        <f t="shared" si="99"/>
        <v/>
      </c>
      <c r="BH97" s="108">
        <v>51</v>
      </c>
      <c r="BI97" s="14" t="s">
        <v>1478</v>
      </c>
      <c r="BJ97" s="14">
        <f>入力4!AM55</f>
        <v>0</v>
      </c>
      <c r="BK97" s="14" t="str">
        <f>入力4!AN55</f>
        <v/>
      </c>
      <c r="BL97" s="14" t="str">
        <f>入力4!AO55</f>
        <v/>
      </c>
      <c r="BM97" s="14" t="str">
        <f>入力4!AP55</f>
        <v/>
      </c>
      <c r="BN97" s="14" t="str">
        <f t="shared" si="96"/>
        <v/>
      </c>
      <c r="BO97" s="14" t="str">
        <f t="shared" si="105"/>
        <v/>
      </c>
      <c r="BP97" s="14" t="str">
        <f t="shared" si="100"/>
        <v/>
      </c>
      <c r="BQ97" s="14" t="str">
        <f t="shared" si="101"/>
        <v/>
      </c>
      <c r="BV97" s="14">
        <v>51</v>
      </c>
      <c r="BW97" s="14" t="s">
        <v>1478</v>
      </c>
      <c r="BX97" s="14">
        <f>入力5!AM55</f>
        <v>0</v>
      </c>
      <c r="BY97" s="14" t="str">
        <f>入力5!AN55</f>
        <v/>
      </c>
      <c r="BZ97" s="14" t="str">
        <f>入力5!AO55</f>
        <v/>
      </c>
      <c r="CA97" s="14" t="str">
        <f>入力5!AP55</f>
        <v/>
      </c>
      <c r="CB97" s="14" t="str">
        <f t="shared" si="97"/>
        <v/>
      </c>
      <c r="CC97" s="14" t="str">
        <f t="shared" si="106"/>
        <v/>
      </c>
      <c r="CD97" s="14" t="str">
        <f t="shared" si="102"/>
        <v/>
      </c>
      <c r="CE97" s="14" t="str">
        <f t="shared" si="103"/>
        <v/>
      </c>
      <c r="CK97" s="156"/>
      <c r="CL97" s="156"/>
      <c r="CM97" s="156"/>
      <c r="CN97" s="156"/>
      <c r="CO97" s="156"/>
      <c r="CP97" s="156"/>
      <c r="CQ97" s="156"/>
      <c r="CR97" s="156"/>
      <c r="CS97" s="156"/>
      <c r="CT97" s="156"/>
      <c r="CU97" s="156"/>
      <c r="CV97" s="156"/>
      <c r="CW97" s="156"/>
      <c r="CX97" s="156"/>
      <c r="CY97" s="156"/>
      <c r="CZ97" s="156"/>
      <c r="DA97" s="156"/>
      <c r="DB97" s="156"/>
      <c r="DC97" s="156"/>
      <c r="DD97" s="156"/>
      <c r="DE97" s="156"/>
      <c r="DF97" s="156"/>
      <c r="DG97" s="156"/>
      <c r="DH97" s="156"/>
      <c r="DI97" s="156"/>
      <c r="DJ97" s="156"/>
      <c r="DK97" s="156"/>
      <c r="DL97" s="156"/>
      <c r="DM97" s="156"/>
      <c r="DN97" s="156"/>
      <c r="DO97" s="156"/>
      <c r="DP97" s="156"/>
      <c r="DQ97" s="156"/>
      <c r="DR97" s="156"/>
      <c r="DS97" s="156"/>
      <c r="DT97" s="156"/>
      <c r="DU97" s="156"/>
      <c r="DV97" s="156"/>
      <c r="DW97" s="156"/>
      <c r="DX97" s="156"/>
      <c r="DY97" s="156"/>
      <c r="DZ97" s="156"/>
      <c r="EA97" s="156"/>
      <c r="EB97" s="156"/>
      <c r="EC97" s="156"/>
      <c r="ED97" s="156"/>
      <c r="EE97" s="156"/>
      <c r="EF97" s="156"/>
      <c r="EG97" s="156"/>
      <c r="EH97" s="156"/>
    </row>
    <row r="98" spans="46:138" ht="18.75" customHeight="1">
      <c r="AT98" s="14">
        <v>52</v>
      </c>
      <c r="AU98" s="14" t="s">
        <v>1479</v>
      </c>
      <c r="AV98" s="14">
        <f>入力3!AM56</f>
        <v>0</v>
      </c>
      <c r="AW98" s="14" t="str">
        <f>入力3!AN56</f>
        <v/>
      </c>
      <c r="AX98" s="14" t="str">
        <f>入力3!AO56</f>
        <v/>
      </c>
      <c r="AY98" s="14" t="str">
        <f>入力3!AP56</f>
        <v/>
      </c>
      <c r="AZ98" s="14" t="str">
        <f t="shared" si="95"/>
        <v/>
      </c>
      <c r="BA98" s="14" t="str">
        <f t="shared" si="104"/>
        <v/>
      </c>
      <c r="BB98" s="14" t="str">
        <f t="shared" si="98"/>
        <v/>
      </c>
      <c r="BC98" s="14" t="str">
        <f t="shared" si="99"/>
        <v/>
      </c>
      <c r="BH98" s="108">
        <v>52</v>
      </c>
      <c r="BI98" s="14" t="s">
        <v>1479</v>
      </c>
      <c r="BJ98" s="14">
        <f>入力4!AM56</f>
        <v>0</v>
      </c>
      <c r="BK98" s="14" t="str">
        <f>入力4!AN56</f>
        <v/>
      </c>
      <c r="BL98" s="14" t="str">
        <f>入力4!AO56</f>
        <v/>
      </c>
      <c r="BM98" s="14" t="str">
        <f>入力4!AP56</f>
        <v/>
      </c>
      <c r="BN98" s="14" t="str">
        <f t="shared" si="96"/>
        <v/>
      </c>
      <c r="BO98" s="14" t="str">
        <f t="shared" si="105"/>
        <v/>
      </c>
      <c r="BP98" s="14" t="str">
        <f t="shared" si="100"/>
        <v/>
      </c>
      <c r="BQ98" s="14" t="str">
        <f t="shared" si="101"/>
        <v/>
      </c>
      <c r="BV98" s="14">
        <v>52</v>
      </c>
      <c r="BW98" s="14" t="s">
        <v>1479</v>
      </c>
      <c r="BX98" s="14">
        <f>入力5!AM56</f>
        <v>0</v>
      </c>
      <c r="BY98" s="14" t="str">
        <f>入力5!AN56</f>
        <v/>
      </c>
      <c r="BZ98" s="14" t="str">
        <f>入力5!AO56</f>
        <v/>
      </c>
      <c r="CA98" s="14" t="str">
        <f>入力5!AP56</f>
        <v/>
      </c>
      <c r="CB98" s="14" t="str">
        <f t="shared" si="97"/>
        <v/>
      </c>
      <c r="CC98" s="14" t="str">
        <f t="shared" si="106"/>
        <v/>
      </c>
      <c r="CD98" s="14" t="str">
        <f t="shared" si="102"/>
        <v/>
      </c>
      <c r="CE98" s="14" t="str">
        <f t="shared" si="103"/>
        <v/>
      </c>
      <c r="CK98" s="156"/>
      <c r="CL98" s="156"/>
      <c r="CM98" s="156"/>
      <c r="CN98" s="156"/>
      <c r="CO98" s="156"/>
      <c r="CP98" s="156"/>
      <c r="CQ98" s="156"/>
      <c r="CR98" s="156"/>
      <c r="CS98" s="156"/>
      <c r="CT98" s="156"/>
      <c r="CU98" s="156"/>
      <c r="CV98" s="156"/>
      <c r="CW98" s="156"/>
      <c r="CX98" s="156"/>
      <c r="CY98" s="156"/>
      <c r="CZ98" s="156"/>
      <c r="DA98" s="156"/>
      <c r="DB98" s="156"/>
      <c r="DC98" s="156"/>
      <c r="DD98" s="156"/>
      <c r="DE98" s="156"/>
      <c r="DF98" s="156"/>
      <c r="DG98" s="156"/>
      <c r="DH98" s="156"/>
      <c r="DI98" s="156"/>
      <c r="DJ98" s="156"/>
      <c r="DK98" s="156"/>
      <c r="DL98" s="156"/>
      <c r="DM98" s="156"/>
      <c r="DN98" s="156"/>
      <c r="DO98" s="156"/>
      <c r="DP98" s="156"/>
      <c r="DQ98" s="156"/>
      <c r="DR98" s="156"/>
      <c r="DS98" s="156"/>
      <c r="DT98" s="156"/>
      <c r="DU98" s="156"/>
      <c r="DV98" s="156"/>
      <c r="DW98" s="156"/>
      <c r="DX98" s="156"/>
      <c r="DY98" s="156"/>
      <c r="DZ98" s="156"/>
      <c r="EA98" s="156"/>
      <c r="EB98" s="156"/>
      <c r="EC98" s="156"/>
      <c r="ED98" s="156"/>
      <c r="EE98" s="156"/>
      <c r="EF98" s="156"/>
      <c r="EG98" s="156"/>
      <c r="EH98" s="156"/>
    </row>
    <row r="99" spans="46:138" ht="18.75" customHeight="1">
      <c r="AT99" s="14">
        <v>53</v>
      </c>
      <c r="AU99" s="14" t="s">
        <v>1480</v>
      </c>
      <c r="AV99" s="14">
        <f>入力3!AM57</f>
        <v>0</v>
      </c>
      <c r="AW99" s="14" t="str">
        <f>入力3!AN57</f>
        <v/>
      </c>
      <c r="AX99" s="14" t="str">
        <f>入力3!AO57</f>
        <v/>
      </c>
      <c r="AY99" s="14" t="str">
        <f>入力3!AP57</f>
        <v/>
      </c>
      <c r="AZ99" s="14" t="str">
        <f t="shared" si="95"/>
        <v/>
      </c>
      <c r="BA99" s="14" t="str">
        <f t="shared" si="104"/>
        <v/>
      </c>
      <c r="BB99" s="14" t="str">
        <f t="shared" si="98"/>
        <v/>
      </c>
      <c r="BC99" s="14" t="str">
        <f t="shared" si="99"/>
        <v/>
      </c>
      <c r="BH99" s="108">
        <v>53</v>
      </c>
      <c r="BI99" s="14" t="s">
        <v>1480</v>
      </c>
      <c r="BJ99" s="14">
        <f>入力4!AM57</f>
        <v>0</v>
      </c>
      <c r="BK99" s="14" t="str">
        <f>入力4!AN57</f>
        <v/>
      </c>
      <c r="BL99" s="14" t="str">
        <f>入力4!AO57</f>
        <v/>
      </c>
      <c r="BM99" s="14" t="str">
        <f>入力4!AP57</f>
        <v/>
      </c>
      <c r="BN99" s="14" t="str">
        <f t="shared" si="96"/>
        <v/>
      </c>
      <c r="BO99" s="14" t="str">
        <f t="shared" si="105"/>
        <v/>
      </c>
      <c r="BP99" s="14" t="str">
        <f t="shared" si="100"/>
        <v/>
      </c>
      <c r="BQ99" s="14" t="str">
        <f t="shared" si="101"/>
        <v/>
      </c>
      <c r="BV99" s="14">
        <v>53</v>
      </c>
      <c r="BW99" s="14" t="s">
        <v>1480</v>
      </c>
      <c r="BX99" s="14">
        <f>入力5!AM57</f>
        <v>0</v>
      </c>
      <c r="BY99" s="14" t="str">
        <f>入力5!AN57</f>
        <v/>
      </c>
      <c r="BZ99" s="14" t="str">
        <f>入力5!AO57</f>
        <v/>
      </c>
      <c r="CA99" s="14" t="str">
        <f>入力5!AP57</f>
        <v/>
      </c>
      <c r="CB99" s="14" t="str">
        <f t="shared" si="97"/>
        <v/>
      </c>
      <c r="CC99" s="14" t="str">
        <f t="shared" si="106"/>
        <v/>
      </c>
      <c r="CD99" s="14" t="str">
        <f t="shared" si="102"/>
        <v/>
      </c>
      <c r="CE99" s="14" t="str">
        <f t="shared" si="103"/>
        <v/>
      </c>
      <c r="CK99" s="156"/>
      <c r="CL99" s="156"/>
      <c r="CM99" s="156"/>
      <c r="CN99" s="156"/>
      <c r="CO99" s="156"/>
      <c r="CP99" s="156"/>
      <c r="CQ99" s="156"/>
      <c r="CR99" s="156"/>
      <c r="CS99" s="156"/>
      <c r="CT99" s="156"/>
      <c r="CU99" s="156"/>
      <c r="CV99" s="156"/>
      <c r="CW99" s="156"/>
      <c r="CX99" s="156"/>
      <c r="CY99" s="156"/>
      <c r="CZ99" s="156"/>
      <c r="DA99" s="156"/>
      <c r="DB99" s="156"/>
      <c r="DC99" s="156"/>
      <c r="DD99" s="156"/>
      <c r="DE99" s="156"/>
      <c r="DF99" s="156"/>
      <c r="DG99" s="156"/>
      <c r="DH99" s="156"/>
      <c r="DI99" s="156"/>
      <c r="DJ99" s="156"/>
      <c r="DK99" s="156"/>
      <c r="DL99" s="156"/>
      <c r="DM99" s="156"/>
      <c r="DN99" s="156"/>
      <c r="DO99" s="156"/>
      <c r="DP99" s="156"/>
      <c r="DQ99" s="156"/>
      <c r="DR99" s="156"/>
      <c r="DS99" s="156"/>
      <c r="DT99" s="156"/>
      <c r="DU99" s="156"/>
      <c r="DV99" s="156"/>
      <c r="DW99" s="156"/>
      <c r="DX99" s="156"/>
      <c r="DY99" s="156"/>
      <c r="DZ99" s="156"/>
      <c r="EA99" s="156"/>
      <c r="EB99" s="156"/>
      <c r="EC99" s="156"/>
      <c r="ED99" s="156"/>
      <c r="EE99" s="156"/>
      <c r="EF99" s="156"/>
      <c r="EG99" s="156"/>
      <c r="EH99" s="156"/>
    </row>
    <row r="100" spans="46:138" ht="18.75" customHeight="1">
      <c r="AT100" s="14">
        <v>54</v>
      </c>
      <c r="AU100" s="14" t="s">
        <v>1481</v>
      </c>
      <c r="AV100" s="14">
        <f>入力3!AM58</f>
        <v>0</v>
      </c>
      <c r="AW100" s="14" t="str">
        <f>入力3!AN58</f>
        <v/>
      </c>
      <c r="AX100" s="14" t="str">
        <f>入力3!AO58</f>
        <v/>
      </c>
      <c r="AY100" s="14" t="str">
        <f>入力3!AP58</f>
        <v/>
      </c>
      <c r="AZ100" s="14" t="str">
        <f t="shared" si="95"/>
        <v/>
      </c>
      <c r="BA100" s="14" t="str">
        <f t="shared" si="104"/>
        <v/>
      </c>
      <c r="BB100" s="14" t="str">
        <f t="shared" si="98"/>
        <v/>
      </c>
      <c r="BC100" s="14" t="str">
        <f t="shared" si="99"/>
        <v/>
      </c>
      <c r="BH100" s="108">
        <v>54</v>
      </c>
      <c r="BI100" s="14" t="s">
        <v>1481</v>
      </c>
      <c r="BJ100" s="14">
        <f>入力4!AM58</f>
        <v>0</v>
      </c>
      <c r="BK100" s="14" t="str">
        <f>入力4!AN58</f>
        <v/>
      </c>
      <c r="BL100" s="14" t="str">
        <f>入力4!AO58</f>
        <v/>
      </c>
      <c r="BM100" s="14" t="str">
        <f>入力4!AP58</f>
        <v/>
      </c>
      <c r="BN100" s="14" t="str">
        <f t="shared" si="96"/>
        <v/>
      </c>
      <c r="BO100" s="14" t="str">
        <f t="shared" si="105"/>
        <v/>
      </c>
      <c r="BP100" s="14" t="str">
        <f t="shared" si="100"/>
        <v/>
      </c>
      <c r="BQ100" s="14" t="str">
        <f t="shared" si="101"/>
        <v/>
      </c>
      <c r="BV100" s="14">
        <v>54</v>
      </c>
      <c r="BW100" s="14" t="s">
        <v>1481</v>
      </c>
      <c r="BX100" s="14">
        <f>入力5!AM58</f>
        <v>0</v>
      </c>
      <c r="BY100" s="14" t="str">
        <f>入力5!AN58</f>
        <v/>
      </c>
      <c r="BZ100" s="14" t="str">
        <f>入力5!AO58</f>
        <v/>
      </c>
      <c r="CA100" s="14" t="str">
        <f>入力5!AP58</f>
        <v/>
      </c>
      <c r="CB100" s="14" t="str">
        <f t="shared" si="97"/>
        <v/>
      </c>
      <c r="CC100" s="14" t="str">
        <f t="shared" si="106"/>
        <v/>
      </c>
      <c r="CD100" s="14" t="str">
        <f t="shared" si="102"/>
        <v/>
      </c>
      <c r="CE100" s="14" t="str">
        <f t="shared" si="103"/>
        <v/>
      </c>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row>
    <row r="101" spans="46:138" ht="18.75" customHeight="1">
      <c r="AT101" s="14">
        <v>55</v>
      </c>
      <c r="AU101" s="14" t="s">
        <v>1482</v>
      </c>
      <c r="AV101" s="14">
        <f>入力3!AM59</f>
        <v>0</v>
      </c>
      <c r="AW101" s="14" t="str">
        <f>入力3!AN59</f>
        <v/>
      </c>
      <c r="AX101" s="14" t="str">
        <f>入力3!AO59</f>
        <v/>
      </c>
      <c r="AY101" s="14" t="str">
        <f>入力3!AP59</f>
        <v/>
      </c>
      <c r="AZ101" s="14" t="str">
        <f t="shared" si="95"/>
        <v/>
      </c>
      <c r="BA101" s="14" t="str">
        <f t="shared" si="104"/>
        <v/>
      </c>
      <c r="BB101" s="14" t="str">
        <f t="shared" ref="BB101:BB132" si="107">IFERROR(VLOOKUP($AV101,$B$5:$V$45,$S$1),"")</f>
        <v/>
      </c>
      <c r="BC101" s="14" t="str">
        <f t="shared" ref="BC101:BC132" si="108">IFERROR(VLOOKUP($AV101,$B$5:$AG$45,$AG$1),"")</f>
        <v/>
      </c>
      <c r="BH101" s="108">
        <v>55</v>
      </c>
      <c r="BI101" s="14" t="s">
        <v>1482</v>
      </c>
      <c r="BJ101" s="14">
        <f>入力4!AM59</f>
        <v>0</v>
      </c>
      <c r="BK101" s="14" t="str">
        <f>入力4!AN59</f>
        <v/>
      </c>
      <c r="BL101" s="14" t="str">
        <f>入力4!AO59</f>
        <v/>
      </c>
      <c r="BM101" s="14" t="str">
        <f>入力4!AP59</f>
        <v/>
      </c>
      <c r="BN101" s="14" t="str">
        <f t="shared" si="96"/>
        <v/>
      </c>
      <c r="BO101" s="14" t="str">
        <f t="shared" si="105"/>
        <v/>
      </c>
      <c r="BP101" s="14" t="str">
        <f t="shared" ref="BP101:BP132" si="109">IFERROR(VLOOKUP($BJ101,$B$5:$V$45,$S$1),"")</f>
        <v/>
      </c>
      <c r="BQ101" s="14" t="str">
        <f t="shared" ref="BQ101:BQ132" si="110">IFERROR(VLOOKUP($BJ101,$B$5:$AG$45,$AG$1),"")</f>
        <v/>
      </c>
      <c r="BV101" s="14">
        <v>55</v>
      </c>
      <c r="BW101" s="14" t="s">
        <v>1482</v>
      </c>
      <c r="BX101" s="14">
        <f>入力5!AM59</f>
        <v>0</v>
      </c>
      <c r="BY101" s="14" t="str">
        <f>入力5!AN59</f>
        <v/>
      </c>
      <c r="BZ101" s="14" t="str">
        <f>入力5!AO59</f>
        <v/>
      </c>
      <c r="CA101" s="14" t="str">
        <f>入力5!AP59</f>
        <v/>
      </c>
      <c r="CB101" s="14" t="str">
        <f t="shared" si="97"/>
        <v/>
      </c>
      <c r="CC101" s="14" t="str">
        <f t="shared" si="106"/>
        <v/>
      </c>
      <c r="CD101" s="14" t="str">
        <f t="shared" ref="CD101:CD132" si="111">IFERROR(VLOOKUP($BX101,$B$5:$V$45,$S$1),"")</f>
        <v/>
      </c>
      <c r="CE101" s="14" t="str">
        <f t="shared" ref="CE101:CE132" si="112">IFERROR(VLOOKUP($BX101,$B$5:$AG$45,$AG$1),"")</f>
        <v/>
      </c>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c r="EF101" s="156"/>
      <c r="EG101" s="156"/>
      <c r="EH101" s="156"/>
    </row>
    <row r="102" spans="46:138" ht="18.75" customHeight="1">
      <c r="AT102" s="14">
        <v>56</v>
      </c>
      <c r="AU102" s="14" t="s">
        <v>1483</v>
      </c>
      <c r="AV102" s="14">
        <f>入力3!AM60</f>
        <v>0</v>
      </c>
      <c r="AW102" s="14" t="str">
        <f>入力3!AN60</f>
        <v/>
      </c>
      <c r="AX102" s="14" t="str">
        <f>入力3!AO60</f>
        <v/>
      </c>
      <c r="AY102" s="14" t="str">
        <f>入力3!AP60</f>
        <v/>
      </c>
      <c r="AZ102" s="14" t="str">
        <f t="shared" si="95"/>
        <v/>
      </c>
      <c r="BA102" s="14" t="str">
        <f t="shared" ref="BA102:BA133" si="113">IFERROR(VLOOKUP($AV102,$B$5:$V$45,$E$1)&amp;" "&amp;VLOOKUP($AV102,$B$5:$V$45,$F$1),"")</f>
        <v/>
      </c>
      <c r="BB102" s="14" t="str">
        <f t="shared" si="107"/>
        <v/>
      </c>
      <c r="BC102" s="14" t="str">
        <f t="shared" si="108"/>
        <v/>
      </c>
      <c r="BH102" s="108">
        <v>56</v>
      </c>
      <c r="BI102" s="14" t="s">
        <v>1483</v>
      </c>
      <c r="BJ102" s="14">
        <f>入力4!AM60</f>
        <v>0</v>
      </c>
      <c r="BK102" s="14" t="str">
        <f>入力4!AN60</f>
        <v/>
      </c>
      <c r="BL102" s="14" t="str">
        <f>入力4!AO60</f>
        <v/>
      </c>
      <c r="BM102" s="14" t="str">
        <f>入力4!AP60</f>
        <v/>
      </c>
      <c r="BN102" s="14" t="str">
        <f t="shared" si="96"/>
        <v/>
      </c>
      <c r="BO102" s="14" t="str">
        <f t="shared" si="105"/>
        <v/>
      </c>
      <c r="BP102" s="14" t="str">
        <f t="shared" si="109"/>
        <v/>
      </c>
      <c r="BQ102" s="14" t="str">
        <f t="shared" si="110"/>
        <v/>
      </c>
      <c r="BV102" s="14">
        <v>56</v>
      </c>
      <c r="BW102" s="14" t="s">
        <v>1483</v>
      </c>
      <c r="BX102" s="14">
        <f>入力5!AM60</f>
        <v>0</v>
      </c>
      <c r="BY102" s="14" t="str">
        <f>入力5!AN60</f>
        <v/>
      </c>
      <c r="BZ102" s="14" t="str">
        <f>入力5!AO60</f>
        <v/>
      </c>
      <c r="CA102" s="14" t="str">
        <f>入力5!AP60</f>
        <v/>
      </c>
      <c r="CB102" s="14" t="str">
        <f t="shared" si="97"/>
        <v/>
      </c>
      <c r="CC102" s="14" t="str">
        <f t="shared" si="106"/>
        <v/>
      </c>
      <c r="CD102" s="14" t="str">
        <f t="shared" si="111"/>
        <v/>
      </c>
      <c r="CE102" s="14" t="str">
        <f t="shared" si="112"/>
        <v/>
      </c>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c r="EF102" s="156"/>
      <c r="EG102" s="156"/>
      <c r="EH102" s="156"/>
    </row>
    <row r="103" spans="46:138" ht="18.75" customHeight="1">
      <c r="AT103" s="14">
        <v>57</v>
      </c>
      <c r="AU103" s="14" t="s">
        <v>1484</v>
      </c>
      <c r="AV103" s="14">
        <f>入力3!AM61</f>
        <v>0</v>
      </c>
      <c r="AW103" s="14" t="str">
        <f>入力3!AN61</f>
        <v/>
      </c>
      <c r="AX103" s="14" t="str">
        <f>入力3!AO61</f>
        <v/>
      </c>
      <c r="AY103" s="14" t="str">
        <f>入力3!AP61</f>
        <v/>
      </c>
      <c r="AZ103" s="14" t="str">
        <f t="shared" si="95"/>
        <v/>
      </c>
      <c r="BA103" s="14" t="str">
        <f t="shared" si="113"/>
        <v/>
      </c>
      <c r="BB103" s="14" t="str">
        <f t="shared" si="107"/>
        <v/>
      </c>
      <c r="BC103" s="14" t="str">
        <f t="shared" si="108"/>
        <v/>
      </c>
      <c r="BH103" s="108">
        <v>57</v>
      </c>
      <c r="BI103" s="14" t="s">
        <v>1484</v>
      </c>
      <c r="BJ103" s="14">
        <f>入力4!AM61</f>
        <v>0</v>
      </c>
      <c r="BK103" s="14" t="str">
        <f>入力4!AN61</f>
        <v/>
      </c>
      <c r="BL103" s="14" t="str">
        <f>入力4!AO61</f>
        <v/>
      </c>
      <c r="BM103" s="14" t="str">
        <f>入力4!AP61</f>
        <v/>
      </c>
      <c r="BN103" s="14" t="str">
        <f t="shared" si="96"/>
        <v/>
      </c>
      <c r="BO103" s="14" t="str">
        <f t="shared" si="105"/>
        <v/>
      </c>
      <c r="BP103" s="14" t="str">
        <f t="shared" si="109"/>
        <v/>
      </c>
      <c r="BQ103" s="14" t="str">
        <f t="shared" si="110"/>
        <v/>
      </c>
      <c r="BV103" s="14">
        <v>57</v>
      </c>
      <c r="BW103" s="14" t="s">
        <v>1484</v>
      </c>
      <c r="BX103" s="14">
        <f>入力5!AM61</f>
        <v>0</v>
      </c>
      <c r="BY103" s="14" t="str">
        <f>入力5!AN61</f>
        <v/>
      </c>
      <c r="BZ103" s="14" t="str">
        <f>入力5!AO61</f>
        <v/>
      </c>
      <c r="CA103" s="14" t="str">
        <f>入力5!AP61</f>
        <v/>
      </c>
      <c r="CB103" s="14" t="str">
        <f t="shared" si="97"/>
        <v/>
      </c>
      <c r="CC103" s="14" t="str">
        <f t="shared" si="106"/>
        <v/>
      </c>
      <c r="CD103" s="14" t="str">
        <f t="shared" si="111"/>
        <v/>
      </c>
      <c r="CE103" s="14" t="str">
        <f t="shared" si="112"/>
        <v/>
      </c>
      <c r="CK103" s="156"/>
      <c r="CL103" s="156"/>
      <c r="CM103" s="156"/>
      <c r="CN103" s="156"/>
      <c r="CO103" s="156"/>
      <c r="CP103" s="156"/>
      <c r="CQ103" s="156"/>
      <c r="CR103" s="156"/>
      <c r="CS103" s="156"/>
      <c r="CT103" s="156"/>
      <c r="CU103" s="156"/>
      <c r="CV103" s="156"/>
      <c r="CW103" s="156"/>
      <c r="CX103" s="156"/>
      <c r="CY103" s="156"/>
      <c r="CZ103" s="156"/>
      <c r="DA103" s="156"/>
      <c r="DB103" s="156"/>
      <c r="DC103" s="156"/>
      <c r="DD103" s="156"/>
      <c r="DE103" s="156"/>
      <c r="DF103" s="156"/>
      <c r="DG103" s="156"/>
      <c r="DH103" s="156"/>
      <c r="DI103" s="156"/>
      <c r="DJ103" s="156"/>
      <c r="DK103" s="156"/>
      <c r="DL103" s="156"/>
      <c r="DM103" s="156"/>
      <c r="DN103" s="156"/>
      <c r="DO103" s="156"/>
      <c r="DP103" s="156"/>
      <c r="DQ103" s="156"/>
      <c r="DR103" s="156"/>
      <c r="DS103" s="156"/>
      <c r="DT103" s="156"/>
      <c r="DU103" s="156"/>
      <c r="DV103" s="156"/>
      <c r="DW103" s="156"/>
      <c r="DX103" s="156"/>
      <c r="DY103" s="156"/>
      <c r="DZ103" s="156"/>
      <c r="EA103" s="156"/>
      <c r="EB103" s="156"/>
      <c r="EC103" s="156"/>
      <c r="ED103" s="156"/>
      <c r="EE103" s="156"/>
      <c r="EF103" s="156"/>
      <c r="EG103" s="156"/>
      <c r="EH103" s="156"/>
    </row>
    <row r="104" spans="46:138" ht="18.75" customHeight="1">
      <c r="AT104" s="14">
        <v>58</v>
      </c>
      <c r="AU104" s="14" t="s">
        <v>1485</v>
      </c>
      <c r="AV104" s="14">
        <f>入力3!AM62</f>
        <v>0</v>
      </c>
      <c r="AW104" s="14" t="str">
        <f>入力3!AN62</f>
        <v/>
      </c>
      <c r="AX104" s="14" t="str">
        <f>入力3!AO62</f>
        <v/>
      </c>
      <c r="AY104" s="14" t="str">
        <f>入力3!AP62</f>
        <v/>
      </c>
      <c r="AZ104" s="14" t="str">
        <f t="shared" si="95"/>
        <v/>
      </c>
      <c r="BA104" s="14" t="str">
        <f t="shared" si="113"/>
        <v/>
      </c>
      <c r="BB104" s="14" t="str">
        <f t="shared" si="107"/>
        <v/>
      </c>
      <c r="BC104" s="14" t="str">
        <f t="shared" si="108"/>
        <v/>
      </c>
      <c r="BH104" s="108">
        <v>58</v>
      </c>
      <c r="BI104" s="14" t="s">
        <v>1485</v>
      </c>
      <c r="BJ104" s="14">
        <f>入力4!AM62</f>
        <v>0</v>
      </c>
      <c r="BK104" s="14" t="str">
        <f>入力4!AN62</f>
        <v/>
      </c>
      <c r="BL104" s="14" t="str">
        <f>入力4!AO62</f>
        <v/>
      </c>
      <c r="BM104" s="14" t="str">
        <f>入力4!AP62</f>
        <v/>
      </c>
      <c r="BN104" s="14" t="str">
        <f t="shared" si="96"/>
        <v/>
      </c>
      <c r="BO104" s="14" t="str">
        <f t="shared" si="105"/>
        <v/>
      </c>
      <c r="BP104" s="14" t="str">
        <f t="shared" si="109"/>
        <v/>
      </c>
      <c r="BQ104" s="14" t="str">
        <f t="shared" si="110"/>
        <v/>
      </c>
      <c r="BV104" s="14">
        <v>58</v>
      </c>
      <c r="BW104" s="14" t="s">
        <v>1485</v>
      </c>
      <c r="BX104" s="14">
        <f>入力5!AM62</f>
        <v>0</v>
      </c>
      <c r="BY104" s="14" t="str">
        <f>入力5!AN62</f>
        <v/>
      </c>
      <c r="BZ104" s="14" t="str">
        <f>入力5!AO62</f>
        <v/>
      </c>
      <c r="CA104" s="14" t="str">
        <f>入力5!AP62</f>
        <v/>
      </c>
      <c r="CB104" s="14" t="str">
        <f t="shared" si="97"/>
        <v/>
      </c>
      <c r="CC104" s="14" t="str">
        <f t="shared" si="106"/>
        <v/>
      </c>
      <c r="CD104" s="14" t="str">
        <f t="shared" si="111"/>
        <v/>
      </c>
      <c r="CE104" s="14" t="str">
        <f t="shared" si="112"/>
        <v/>
      </c>
      <c r="CK104" s="156"/>
      <c r="CL104" s="156"/>
      <c r="CM104" s="156"/>
      <c r="CN104" s="156"/>
      <c r="CO104" s="156"/>
      <c r="CP104" s="156"/>
      <c r="CQ104" s="156"/>
      <c r="CR104" s="156"/>
      <c r="CS104" s="156"/>
      <c r="CT104" s="156"/>
      <c r="CU104" s="156"/>
      <c r="CV104" s="156"/>
      <c r="CW104" s="156"/>
      <c r="CX104" s="156"/>
      <c r="CY104" s="156"/>
      <c r="CZ104" s="156"/>
      <c r="DA104" s="156"/>
      <c r="DB104" s="156"/>
      <c r="DC104" s="156"/>
      <c r="DD104" s="156"/>
      <c r="DE104" s="156"/>
      <c r="DF104" s="156"/>
      <c r="DG104" s="156"/>
      <c r="DH104" s="156"/>
      <c r="DI104" s="156"/>
      <c r="DJ104" s="156"/>
      <c r="DK104" s="156"/>
      <c r="DL104" s="156"/>
      <c r="DM104" s="156"/>
      <c r="DN104" s="156"/>
      <c r="DO104" s="156"/>
      <c r="DP104" s="156"/>
      <c r="DQ104" s="156"/>
      <c r="DR104" s="156"/>
      <c r="DS104" s="156"/>
      <c r="DT104" s="156"/>
      <c r="DU104" s="156"/>
      <c r="DV104" s="156"/>
      <c r="DW104" s="156"/>
      <c r="DX104" s="156"/>
      <c r="DY104" s="156"/>
      <c r="DZ104" s="156"/>
      <c r="EA104" s="156"/>
      <c r="EB104" s="156"/>
      <c r="EC104" s="156"/>
      <c r="ED104" s="156"/>
      <c r="EE104" s="156"/>
      <c r="EF104" s="156"/>
      <c r="EG104" s="156"/>
      <c r="EH104" s="156"/>
    </row>
    <row r="105" spans="46:138" ht="18.75" customHeight="1">
      <c r="AT105" s="14">
        <v>59</v>
      </c>
      <c r="AU105" s="14" t="s">
        <v>1486</v>
      </c>
      <c r="AV105" s="14">
        <f>入力3!AM63</f>
        <v>0</v>
      </c>
      <c r="AW105" s="14" t="str">
        <f>入力3!AN63</f>
        <v/>
      </c>
      <c r="AX105" s="14" t="str">
        <f>入力3!AO63</f>
        <v/>
      </c>
      <c r="AY105" s="14" t="str">
        <f>入力3!AP63</f>
        <v/>
      </c>
      <c r="AZ105" s="14" t="str">
        <f t="shared" si="95"/>
        <v/>
      </c>
      <c r="BA105" s="14" t="str">
        <f t="shared" si="113"/>
        <v/>
      </c>
      <c r="BB105" s="14" t="str">
        <f t="shared" si="107"/>
        <v/>
      </c>
      <c r="BC105" s="14" t="str">
        <f t="shared" si="108"/>
        <v/>
      </c>
      <c r="BH105" s="108">
        <v>59</v>
      </c>
      <c r="BI105" s="14" t="s">
        <v>1486</v>
      </c>
      <c r="BJ105" s="14">
        <f>入力4!AM63</f>
        <v>0</v>
      </c>
      <c r="BK105" s="14" t="str">
        <f>入力4!AN63</f>
        <v/>
      </c>
      <c r="BL105" s="14" t="str">
        <f>入力4!AO63</f>
        <v/>
      </c>
      <c r="BM105" s="14" t="str">
        <f>入力4!AP63</f>
        <v/>
      </c>
      <c r="BN105" s="14" t="str">
        <f t="shared" si="96"/>
        <v/>
      </c>
      <c r="BO105" s="14" t="str">
        <f t="shared" si="105"/>
        <v/>
      </c>
      <c r="BP105" s="14" t="str">
        <f t="shared" si="109"/>
        <v/>
      </c>
      <c r="BQ105" s="14" t="str">
        <f t="shared" si="110"/>
        <v/>
      </c>
      <c r="BV105" s="14">
        <v>59</v>
      </c>
      <c r="BW105" s="14" t="s">
        <v>1486</v>
      </c>
      <c r="BX105" s="14">
        <f>入力5!AM63</f>
        <v>0</v>
      </c>
      <c r="BY105" s="14" t="str">
        <f>入力5!AN63</f>
        <v/>
      </c>
      <c r="BZ105" s="14" t="str">
        <f>入力5!AO63</f>
        <v/>
      </c>
      <c r="CA105" s="14" t="str">
        <f>入力5!AP63</f>
        <v/>
      </c>
      <c r="CB105" s="14" t="str">
        <f t="shared" si="97"/>
        <v/>
      </c>
      <c r="CC105" s="14" t="str">
        <f t="shared" si="106"/>
        <v/>
      </c>
      <c r="CD105" s="14" t="str">
        <f t="shared" si="111"/>
        <v/>
      </c>
      <c r="CE105" s="14" t="str">
        <f t="shared" si="112"/>
        <v/>
      </c>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c r="EF105" s="156"/>
      <c r="EG105" s="156"/>
      <c r="EH105" s="156"/>
    </row>
    <row r="106" spans="46:138" ht="18.75" customHeight="1">
      <c r="AT106" s="14">
        <v>60</v>
      </c>
      <c r="AU106" s="14" t="s">
        <v>1487</v>
      </c>
      <c r="AV106" s="14">
        <f>入力3!AM64</f>
        <v>0</v>
      </c>
      <c r="AW106" s="14" t="str">
        <f>入力3!AN64</f>
        <v/>
      </c>
      <c r="AX106" s="14" t="str">
        <f>入力3!AO64</f>
        <v/>
      </c>
      <c r="AY106" s="14" t="str">
        <f>入力3!AP64</f>
        <v/>
      </c>
      <c r="AZ106" s="14" t="str">
        <f t="shared" si="95"/>
        <v/>
      </c>
      <c r="BA106" s="14" t="str">
        <f t="shared" si="113"/>
        <v/>
      </c>
      <c r="BB106" s="14" t="str">
        <f t="shared" si="107"/>
        <v/>
      </c>
      <c r="BC106" s="14" t="str">
        <f t="shared" si="108"/>
        <v/>
      </c>
      <c r="BH106" s="108">
        <v>60</v>
      </c>
      <c r="BI106" s="14" t="s">
        <v>1487</v>
      </c>
      <c r="BJ106" s="14">
        <f>入力4!AM64</f>
        <v>0</v>
      </c>
      <c r="BK106" s="14" t="str">
        <f>入力4!AN64</f>
        <v/>
      </c>
      <c r="BL106" s="14" t="str">
        <f>入力4!AO64</f>
        <v/>
      </c>
      <c r="BM106" s="14" t="str">
        <f>入力4!AP64</f>
        <v/>
      </c>
      <c r="BN106" s="14" t="str">
        <f t="shared" si="96"/>
        <v/>
      </c>
      <c r="BO106" s="14" t="str">
        <f t="shared" si="105"/>
        <v/>
      </c>
      <c r="BP106" s="14" t="str">
        <f t="shared" si="109"/>
        <v/>
      </c>
      <c r="BQ106" s="14" t="str">
        <f t="shared" si="110"/>
        <v/>
      </c>
      <c r="BV106" s="14">
        <v>60</v>
      </c>
      <c r="BW106" s="14" t="s">
        <v>1487</v>
      </c>
      <c r="BX106" s="14">
        <f>入力5!AM64</f>
        <v>0</v>
      </c>
      <c r="BY106" s="14" t="str">
        <f>入力5!AN64</f>
        <v/>
      </c>
      <c r="BZ106" s="14" t="str">
        <f>入力5!AO64</f>
        <v/>
      </c>
      <c r="CA106" s="14" t="str">
        <f>入力5!AP64</f>
        <v/>
      </c>
      <c r="CB106" s="14" t="str">
        <f t="shared" si="97"/>
        <v/>
      </c>
      <c r="CC106" s="14" t="str">
        <f t="shared" si="106"/>
        <v/>
      </c>
      <c r="CD106" s="14" t="str">
        <f t="shared" si="111"/>
        <v/>
      </c>
      <c r="CE106" s="14" t="str">
        <f t="shared" si="112"/>
        <v/>
      </c>
      <c r="CK106" s="156"/>
      <c r="CL106" s="156"/>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row>
    <row r="107" spans="46:138" ht="18.75" customHeight="1">
      <c r="AT107" s="14">
        <v>1</v>
      </c>
      <c r="AU107" s="14" t="str">
        <f t="shared" ref="AU107:AU146" si="114">BE107&amp;BF107&amp;BG107</f>
        <v>演1し</v>
      </c>
      <c r="AV107" s="14">
        <f>入力3!AS5</f>
        <v>0</v>
      </c>
      <c r="AW107" s="14" t="str">
        <f>入力3!AT5</f>
        <v/>
      </c>
      <c r="AX107" s="14" t="str">
        <f>入力3!AU5</f>
        <v/>
      </c>
      <c r="AY107" s="14" t="str">
        <f>入力3!AV5</f>
        <v/>
      </c>
      <c r="AZ107" s="14" t="str">
        <f>IF(OR(AV107=0,AV107=""),"",IF(COUNTIF($AV$107:$AV$146,AV107)&gt;1,"※",""))</f>
        <v/>
      </c>
      <c r="BA107" s="14" t="str">
        <f t="shared" si="113"/>
        <v/>
      </c>
      <c r="BB107" s="14" t="str">
        <f t="shared" si="107"/>
        <v/>
      </c>
      <c r="BC107" s="14" t="str">
        <f t="shared" si="108"/>
        <v/>
      </c>
      <c r="BE107" s="14" t="s">
        <v>1488</v>
      </c>
      <c r="BF107" s="14">
        <v>1</v>
      </c>
      <c r="BG107" s="14" t="s">
        <v>1489</v>
      </c>
      <c r="BH107" s="108">
        <v>1</v>
      </c>
      <c r="BI107" s="14" t="str">
        <f t="shared" ref="BI107:BI146" si="115">BS107&amp;BT107&amp;BU107</f>
        <v>演1し</v>
      </c>
      <c r="BJ107" s="14">
        <f>入力4!AS5</f>
        <v>0</v>
      </c>
      <c r="BK107" s="14" t="str">
        <f>入力4!AT5</f>
        <v/>
      </c>
      <c r="BL107" s="14" t="str">
        <f>入力4!AU5</f>
        <v/>
      </c>
      <c r="BM107" s="14" t="str">
        <f>入力4!AV5</f>
        <v/>
      </c>
      <c r="BN107" s="14" t="str">
        <f>IF(OR(BJ107=0,BJ107=""),"",IF(COUNTIF($BJ$107:$BJ$146,BJ107)&gt;1,"※",""))</f>
        <v/>
      </c>
      <c r="BO107" s="14" t="str">
        <f t="shared" si="105"/>
        <v/>
      </c>
      <c r="BP107" s="14" t="str">
        <f t="shared" si="109"/>
        <v/>
      </c>
      <c r="BQ107" s="14" t="str">
        <f t="shared" si="110"/>
        <v/>
      </c>
      <c r="BS107" s="14" t="s">
        <v>1488</v>
      </c>
      <c r="BT107" s="14">
        <v>1</v>
      </c>
      <c r="BU107" s="154" t="s">
        <v>1489</v>
      </c>
      <c r="BV107" s="14">
        <v>1</v>
      </c>
      <c r="BW107" s="14" t="str">
        <f t="shared" ref="BW107:BW146" si="116">CG107&amp;CH107&amp;CI107</f>
        <v>演1し</v>
      </c>
      <c r="BX107" s="14">
        <f>入力5!AS5</f>
        <v>0</v>
      </c>
      <c r="BY107" s="14" t="str">
        <f>入力5!AT5</f>
        <v/>
      </c>
      <c r="BZ107" s="14" t="str">
        <f>入力5!AU5</f>
        <v/>
      </c>
      <c r="CA107" s="14" t="str">
        <f>入力5!AV5</f>
        <v/>
      </c>
      <c r="CB107" s="14" t="str">
        <f>IF(OR(BX107=0,BX107=""),"",IF(COUNTIF($BX$107:$BX$146,BX107)&gt;1,"※",""))</f>
        <v/>
      </c>
      <c r="CC107" s="14" t="str">
        <f t="shared" si="106"/>
        <v/>
      </c>
      <c r="CD107" s="14" t="str">
        <f t="shared" si="111"/>
        <v/>
      </c>
      <c r="CE107" s="14" t="str">
        <f t="shared" si="112"/>
        <v/>
      </c>
      <c r="CG107" s="14" t="s">
        <v>1488</v>
      </c>
      <c r="CH107" s="14">
        <v>1</v>
      </c>
      <c r="CI107" s="14" t="s">
        <v>1489</v>
      </c>
      <c r="CK107" s="156"/>
      <c r="CL107" s="156"/>
      <c r="CM107" s="156"/>
      <c r="CN107" s="156"/>
      <c r="CO107" s="156"/>
      <c r="CP107" s="156"/>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c r="EF107" s="156"/>
      <c r="EG107" s="156"/>
      <c r="EH107" s="156"/>
    </row>
    <row r="108" spans="46:138" ht="18.75" customHeight="1">
      <c r="AT108" s="14">
        <v>2</v>
      </c>
      <c r="AU108" s="14" t="str">
        <f t="shared" si="114"/>
        <v>演1応</v>
      </c>
      <c r="AV108" s="14">
        <f>入力3!AS6</f>
        <v>0</v>
      </c>
      <c r="AW108" s="14" t="str">
        <f>入力3!AT6</f>
        <v/>
      </c>
      <c r="AX108" s="14" t="str">
        <f>入力3!AU6</f>
        <v/>
      </c>
      <c r="AY108" s="14" t="str">
        <f>入力3!AV6</f>
        <v/>
      </c>
      <c r="AZ108" s="14" t="str">
        <f t="shared" ref="AZ108:AZ146" si="117">IF(OR(AV108=0,AV108=""),"",IF(COUNTIF($AV$107:$AV$146,AV108)&gt;1,"※",""))</f>
        <v/>
      </c>
      <c r="BA108" s="14" t="str">
        <f t="shared" si="113"/>
        <v/>
      </c>
      <c r="BB108" s="14" t="str">
        <f t="shared" si="107"/>
        <v/>
      </c>
      <c r="BC108" s="14" t="str">
        <f t="shared" si="108"/>
        <v/>
      </c>
      <c r="BE108" s="14" t="s">
        <v>1488</v>
      </c>
      <c r="BF108" s="14">
        <v>1</v>
      </c>
      <c r="BG108" s="14" t="s">
        <v>1490</v>
      </c>
      <c r="BH108" s="108">
        <v>2</v>
      </c>
      <c r="BI108" s="14" t="str">
        <f t="shared" si="115"/>
        <v>演1応</v>
      </c>
      <c r="BJ108" s="14">
        <f>入力4!AS6</f>
        <v>0</v>
      </c>
      <c r="BK108" s="14" t="str">
        <f>入力4!AT6</f>
        <v/>
      </c>
      <c r="BL108" s="14" t="str">
        <f>入力4!AU6</f>
        <v/>
      </c>
      <c r="BM108" s="14" t="str">
        <f>入力4!AV6</f>
        <v/>
      </c>
      <c r="BN108" s="14" t="str">
        <f t="shared" ref="BN108:BN146" si="118">IF(OR(BJ108=0,BJ108=""),"",IF(COUNTIF($BJ$107:$BJ$146,BJ108)&gt;1,"※",""))</f>
        <v/>
      </c>
      <c r="BO108" s="14" t="str">
        <f t="shared" si="105"/>
        <v/>
      </c>
      <c r="BP108" s="14" t="str">
        <f t="shared" si="109"/>
        <v/>
      </c>
      <c r="BQ108" s="14" t="str">
        <f t="shared" si="110"/>
        <v/>
      </c>
      <c r="BS108" s="14" t="s">
        <v>1488</v>
      </c>
      <c r="BT108" s="14">
        <v>1</v>
      </c>
      <c r="BU108" s="154" t="s">
        <v>1490</v>
      </c>
      <c r="BV108" s="14">
        <v>2</v>
      </c>
      <c r="BW108" s="14" t="str">
        <f t="shared" si="116"/>
        <v>演1応</v>
      </c>
      <c r="BX108" s="14">
        <f>入力5!AS6</f>
        <v>0</v>
      </c>
      <c r="BY108" s="14" t="str">
        <f>入力5!AT6</f>
        <v/>
      </c>
      <c r="BZ108" s="14" t="str">
        <f>入力5!AU6</f>
        <v/>
      </c>
      <c r="CA108" s="14" t="str">
        <f>入力5!AV6</f>
        <v/>
      </c>
      <c r="CB108" s="14" t="str">
        <f t="shared" ref="CB108:CB146" si="119">IF(OR(BX108=0,BX108=""),"",IF(COUNTIF($BX$107:$BX$146,BX108)&gt;1,"※",""))</f>
        <v/>
      </c>
      <c r="CC108" s="14" t="str">
        <f t="shared" si="106"/>
        <v/>
      </c>
      <c r="CD108" s="14" t="str">
        <f t="shared" si="111"/>
        <v/>
      </c>
      <c r="CE108" s="14" t="str">
        <f t="shared" si="112"/>
        <v/>
      </c>
      <c r="CG108" s="14" t="s">
        <v>1488</v>
      </c>
      <c r="CH108" s="14">
        <v>1</v>
      </c>
      <c r="CI108" s="14" t="s">
        <v>1490</v>
      </c>
      <c r="CK108" s="156"/>
      <c r="CL108" s="156"/>
      <c r="CM108" s="156"/>
      <c r="CN108" s="156"/>
      <c r="CO108" s="156"/>
      <c r="CP108" s="156"/>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c r="EF108" s="156"/>
      <c r="EG108" s="156"/>
      <c r="EH108" s="156"/>
    </row>
    <row r="109" spans="46:138" ht="18.75" customHeight="1">
      <c r="AT109" s="14">
        <v>3</v>
      </c>
      <c r="AU109" s="14" t="str">
        <f t="shared" si="114"/>
        <v>演2し</v>
      </c>
      <c r="AV109" s="14">
        <f>入力3!AS7</f>
        <v>0</v>
      </c>
      <c r="AW109" s="14" t="str">
        <f>入力3!AT7</f>
        <v/>
      </c>
      <c r="AX109" s="14" t="str">
        <f>入力3!AU7</f>
        <v/>
      </c>
      <c r="AY109" s="14" t="str">
        <f>入力3!AV7</f>
        <v/>
      </c>
      <c r="AZ109" s="14" t="str">
        <f t="shared" si="117"/>
        <v/>
      </c>
      <c r="BA109" s="14" t="str">
        <f t="shared" si="113"/>
        <v/>
      </c>
      <c r="BB109" s="14" t="str">
        <f t="shared" si="107"/>
        <v/>
      </c>
      <c r="BC109" s="14" t="str">
        <f t="shared" si="108"/>
        <v/>
      </c>
      <c r="BE109" s="14" t="s">
        <v>1488</v>
      </c>
      <c r="BF109" s="14">
        <f>BF107+1</f>
        <v>2</v>
      </c>
      <c r="BG109" s="14" t="str">
        <f>$BG$107</f>
        <v>し</v>
      </c>
      <c r="BH109" s="108">
        <v>3</v>
      </c>
      <c r="BI109" s="14" t="str">
        <f t="shared" si="115"/>
        <v>演2し</v>
      </c>
      <c r="BJ109" s="14">
        <f>入力4!AS7</f>
        <v>0</v>
      </c>
      <c r="BK109" s="14" t="str">
        <f>入力4!AT7</f>
        <v/>
      </c>
      <c r="BL109" s="14" t="str">
        <f>入力4!AU7</f>
        <v/>
      </c>
      <c r="BM109" s="14" t="str">
        <f>入力4!AV7</f>
        <v/>
      </c>
      <c r="BN109" s="14" t="str">
        <f t="shared" si="118"/>
        <v/>
      </c>
      <c r="BO109" s="14" t="str">
        <f t="shared" si="105"/>
        <v/>
      </c>
      <c r="BP109" s="14" t="str">
        <f t="shared" si="109"/>
        <v/>
      </c>
      <c r="BQ109" s="14" t="str">
        <f t="shared" si="110"/>
        <v/>
      </c>
      <c r="BS109" s="14" t="s">
        <v>1488</v>
      </c>
      <c r="BT109" s="14">
        <f>BT107+1</f>
        <v>2</v>
      </c>
      <c r="BU109" s="154" t="str">
        <f>$BG$107</f>
        <v>し</v>
      </c>
      <c r="BV109" s="14">
        <v>3</v>
      </c>
      <c r="BW109" s="14" t="str">
        <f t="shared" si="116"/>
        <v>演2し</v>
      </c>
      <c r="BX109" s="14">
        <f>入力5!AS7</f>
        <v>0</v>
      </c>
      <c r="BY109" s="14" t="str">
        <f>入力5!AT7</f>
        <v/>
      </c>
      <c r="BZ109" s="14" t="str">
        <f>入力5!AU7</f>
        <v/>
      </c>
      <c r="CA109" s="14" t="str">
        <f>入力5!AV7</f>
        <v/>
      </c>
      <c r="CB109" s="14" t="str">
        <f t="shared" si="119"/>
        <v/>
      </c>
      <c r="CC109" s="14" t="str">
        <f t="shared" si="106"/>
        <v/>
      </c>
      <c r="CD109" s="14" t="str">
        <f t="shared" si="111"/>
        <v/>
      </c>
      <c r="CE109" s="14" t="str">
        <f t="shared" si="112"/>
        <v/>
      </c>
      <c r="CG109" s="14" t="s">
        <v>1488</v>
      </c>
      <c r="CH109" s="14">
        <f>CH107+1</f>
        <v>2</v>
      </c>
      <c r="CI109" s="14" t="str">
        <f>$BG$107</f>
        <v>し</v>
      </c>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c r="EF109" s="156"/>
      <c r="EG109" s="156"/>
      <c r="EH109" s="156"/>
    </row>
    <row r="110" spans="46:138" ht="18.75" customHeight="1">
      <c r="AT110" s="14">
        <v>4</v>
      </c>
      <c r="AU110" s="14" t="str">
        <f t="shared" si="114"/>
        <v>演2応</v>
      </c>
      <c r="AV110" s="14">
        <f>入力3!AS8</f>
        <v>0</v>
      </c>
      <c r="AW110" s="14" t="str">
        <f>入力3!AT8</f>
        <v/>
      </c>
      <c r="AX110" s="14" t="str">
        <f>入力3!AU8</f>
        <v/>
      </c>
      <c r="AY110" s="14" t="str">
        <f>入力3!AV8</f>
        <v/>
      </c>
      <c r="AZ110" s="14" t="str">
        <f t="shared" si="117"/>
        <v/>
      </c>
      <c r="BA110" s="14" t="str">
        <f t="shared" si="113"/>
        <v/>
      </c>
      <c r="BB110" s="14" t="str">
        <f t="shared" si="107"/>
        <v/>
      </c>
      <c r="BC110" s="14" t="str">
        <f t="shared" si="108"/>
        <v/>
      </c>
      <c r="BE110" s="14" t="s">
        <v>1488</v>
      </c>
      <c r="BF110" s="14">
        <f>BF108+1</f>
        <v>2</v>
      </c>
      <c r="BG110" s="14" t="str">
        <f>$BG$108</f>
        <v>応</v>
      </c>
      <c r="BH110" s="108">
        <v>4</v>
      </c>
      <c r="BI110" s="14" t="str">
        <f t="shared" si="115"/>
        <v>演2応</v>
      </c>
      <c r="BJ110" s="14">
        <f>入力4!AS8</f>
        <v>0</v>
      </c>
      <c r="BK110" s="14" t="str">
        <f>入力4!AT8</f>
        <v/>
      </c>
      <c r="BL110" s="14" t="str">
        <f>入力4!AU8</f>
        <v/>
      </c>
      <c r="BM110" s="14" t="str">
        <f>入力4!AV8</f>
        <v/>
      </c>
      <c r="BN110" s="14" t="str">
        <f t="shared" si="118"/>
        <v/>
      </c>
      <c r="BO110" s="14" t="str">
        <f t="shared" si="105"/>
        <v/>
      </c>
      <c r="BP110" s="14" t="str">
        <f t="shared" si="109"/>
        <v/>
      </c>
      <c r="BQ110" s="14" t="str">
        <f t="shared" si="110"/>
        <v/>
      </c>
      <c r="BS110" s="14" t="s">
        <v>1488</v>
      </c>
      <c r="BT110" s="14">
        <f>BT108+1</f>
        <v>2</v>
      </c>
      <c r="BU110" s="154" t="str">
        <f>$BG$108</f>
        <v>応</v>
      </c>
      <c r="BV110" s="14">
        <v>4</v>
      </c>
      <c r="BW110" s="14" t="str">
        <f t="shared" si="116"/>
        <v>演2応</v>
      </c>
      <c r="BX110" s="14">
        <f>入力5!AS8</f>
        <v>0</v>
      </c>
      <c r="BY110" s="14" t="str">
        <f>入力5!AT8</f>
        <v/>
      </c>
      <c r="BZ110" s="14" t="str">
        <f>入力5!AU8</f>
        <v/>
      </c>
      <c r="CA110" s="14" t="str">
        <f>入力5!AV8</f>
        <v/>
      </c>
      <c r="CB110" s="14" t="str">
        <f t="shared" si="119"/>
        <v/>
      </c>
      <c r="CC110" s="14" t="str">
        <f t="shared" si="106"/>
        <v/>
      </c>
      <c r="CD110" s="14" t="str">
        <f t="shared" si="111"/>
        <v/>
      </c>
      <c r="CE110" s="14" t="str">
        <f t="shared" si="112"/>
        <v/>
      </c>
      <c r="CG110" s="14" t="s">
        <v>1488</v>
      </c>
      <c r="CH110" s="14">
        <f>CH108+1</f>
        <v>2</v>
      </c>
      <c r="CI110" s="14" t="str">
        <f>$BG$108</f>
        <v>応</v>
      </c>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row>
    <row r="111" spans="46:138" ht="18.75" customHeight="1">
      <c r="AT111" s="14">
        <v>5</v>
      </c>
      <c r="AU111" s="14" t="str">
        <f t="shared" si="114"/>
        <v>演3し</v>
      </c>
      <c r="AV111" s="14">
        <f>入力3!AS9</f>
        <v>0</v>
      </c>
      <c r="AW111" s="14" t="str">
        <f>入力3!AT9</f>
        <v/>
      </c>
      <c r="AX111" s="14" t="str">
        <f>入力3!AU9</f>
        <v/>
      </c>
      <c r="AY111" s="14" t="str">
        <f>入力3!AV9</f>
        <v/>
      </c>
      <c r="AZ111" s="14" t="str">
        <f t="shared" si="117"/>
        <v/>
      </c>
      <c r="BA111" s="14" t="str">
        <f t="shared" si="113"/>
        <v/>
      </c>
      <c r="BB111" s="14" t="str">
        <f t="shared" si="107"/>
        <v/>
      </c>
      <c r="BC111" s="14" t="str">
        <f t="shared" si="108"/>
        <v/>
      </c>
      <c r="BE111" s="14" t="s">
        <v>1488</v>
      </c>
      <c r="BF111" s="14">
        <f t="shared" ref="BF111:BF146" si="120">BF109+1</f>
        <v>3</v>
      </c>
      <c r="BG111" s="14" t="str">
        <f>$BG$107</f>
        <v>し</v>
      </c>
      <c r="BH111" s="108">
        <v>5</v>
      </c>
      <c r="BI111" s="14" t="str">
        <f t="shared" si="115"/>
        <v>演3し</v>
      </c>
      <c r="BJ111" s="14">
        <f>入力4!AS9</f>
        <v>0</v>
      </c>
      <c r="BK111" s="14" t="str">
        <f>入力4!AT9</f>
        <v/>
      </c>
      <c r="BL111" s="14" t="str">
        <f>入力4!AU9</f>
        <v/>
      </c>
      <c r="BM111" s="14" t="str">
        <f>入力4!AV9</f>
        <v/>
      </c>
      <c r="BN111" s="14" t="str">
        <f t="shared" si="118"/>
        <v/>
      </c>
      <c r="BO111" s="14" t="str">
        <f t="shared" ref="BO111:BO146" si="121">IFERROR(VLOOKUP($BJ111,$B$5:$V$45,$E$1)&amp;" "&amp;VLOOKUP($BJ111,$B$5:$V$45,$F$1),"")</f>
        <v/>
      </c>
      <c r="BP111" s="14" t="str">
        <f t="shared" si="109"/>
        <v/>
      </c>
      <c r="BQ111" s="14" t="str">
        <f t="shared" si="110"/>
        <v/>
      </c>
      <c r="BS111" s="14" t="s">
        <v>1488</v>
      </c>
      <c r="BT111" s="14">
        <f t="shared" ref="BT111:BT146" si="122">BT109+1</f>
        <v>3</v>
      </c>
      <c r="BU111" s="154" t="str">
        <f>$BG$107</f>
        <v>し</v>
      </c>
      <c r="BV111" s="14">
        <v>5</v>
      </c>
      <c r="BW111" s="14" t="str">
        <f t="shared" si="116"/>
        <v>演3し</v>
      </c>
      <c r="BX111" s="14">
        <f>入力5!AS9</f>
        <v>0</v>
      </c>
      <c r="BY111" s="14" t="str">
        <f>入力5!AT9</f>
        <v/>
      </c>
      <c r="BZ111" s="14" t="str">
        <f>入力5!AU9</f>
        <v/>
      </c>
      <c r="CA111" s="14" t="str">
        <f>入力5!AV9</f>
        <v/>
      </c>
      <c r="CB111" s="14" t="str">
        <f t="shared" si="119"/>
        <v/>
      </c>
      <c r="CC111" s="14" t="str">
        <f t="shared" ref="CC111:CC146" si="123">IFERROR(VLOOKUP($BX111,$B$5:$V$45,$E$1)&amp;" "&amp;VLOOKUP($BX111,$B$5:$V$45,$F$1),"")</f>
        <v/>
      </c>
      <c r="CD111" s="14" t="str">
        <f t="shared" si="111"/>
        <v/>
      </c>
      <c r="CE111" s="14" t="str">
        <f t="shared" si="112"/>
        <v/>
      </c>
      <c r="CG111" s="14" t="s">
        <v>1488</v>
      </c>
      <c r="CH111" s="14">
        <f t="shared" ref="CH111:CH146" si="124">CH109+1</f>
        <v>3</v>
      </c>
      <c r="CI111" s="14" t="str">
        <f>$BG$107</f>
        <v>し</v>
      </c>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row>
    <row r="112" spans="46:138" ht="18.75" customHeight="1">
      <c r="AT112" s="14">
        <v>6</v>
      </c>
      <c r="AU112" s="14" t="str">
        <f t="shared" si="114"/>
        <v>演3応</v>
      </c>
      <c r="AV112" s="14">
        <f>入力3!AS10</f>
        <v>0</v>
      </c>
      <c r="AW112" s="14" t="str">
        <f>入力3!AT10</f>
        <v/>
      </c>
      <c r="AX112" s="14" t="str">
        <f>入力3!AU10</f>
        <v/>
      </c>
      <c r="AY112" s="14" t="str">
        <f>入力3!AV10</f>
        <v/>
      </c>
      <c r="AZ112" s="14" t="str">
        <f t="shared" si="117"/>
        <v/>
      </c>
      <c r="BA112" s="14" t="str">
        <f t="shared" si="113"/>
        <v/>
      </c>
      <c r="BB112" s="14" t="str">
        <f t="shared" si="107"/>
        <v/>
      </c>
      <c r="BC112" s="14" t="str">
        <f t="shared" si="108"/>
        <v/>
      </c>
      <c r="BE112" s="14" t="s">
        <v>1488</v>
      </c>
      <c r="BF112" s="14">
        <f t="shared" si="120"/>
        <v>3</v>
      </c>
      <c r="BG112" s="14" t="str">
        <f>$BG$108</f>
        <v>応</v>
      </c>
      <c r="BH112" s="108">
        <v>6</v>
      </c>
      <c r="BI112" s="14" t="str">
        <f t="shared" si="115"/>
        <v>演3応</v>
      </c>
      <c r="BJ112" s="14">
        <f>入力4!AS10</f>
        <v>0</v>
      </c>
      <c r="BK112" s="14" t="str">
        <f>入力4!AT10</f>
        <v/>
      </c>
      <c r="BL112" s="14" t="str">
        <f>入力4!AU10</f>
        <v/>
      </c>
      <c r="BM112" s="14" t="str">
        <f>入力4!AV10</f>
        <v/>
      </c>
      <c r="BN112" s="14" t="str">
        <f t="shared" si="118"/>
        <v/>
      </c>
      <c r="BO112" s="14" t="str">
        <f t="shared" si="121"/>
        <v/>
      </c>
      <c r="BP112" s="14" t="str">
        <f t="shared" si="109"/>
        <v/>
      </c>
      <c r="BQ112" s="14" t="str">
        <f t="shared" si="110"/>
        <v/>
      </c>
      <c r="BS112" s="14" t="s">
        <v>1488</v>
      </c>
      <c r="BT112" s="14">
        <f t="shared" si="122"/>
        <v>3</v>
      </c>
      <c r="BU112" s="154" t="str">
        <f>$BG$108</f>
        <v>応</v>
      </c>
      <c r="BV112" s="14">
        <v>6</v>
      </c>
      <c r="BW112" s="14" t="str">
        <f t="shared" si="116"/>
        <v>演3応</v>
      </c>
      <c r="BX112" s="14">
        <f>入力5!AS10</f>
        <v>0</v>
      </c>
      <c r="BY112" s="14" t="str">
        <f>入力5!AT10</f>
        <v/>
      </c>
      <c r="BZ112" s="14" t="str">
        <f>入力5!AU10</f>
        <v/>
      </c>
      <c r="CA112" s="14" t="str">
        <f>入力5!AV10</f>
        <v/>
      </c>
      <c r="CB112" s="14" t="str">
        <f t="shared" si="119"/>
        <v/>
      </c>
      <c r="CC112" s="14" t="str">
        <f t="shared" si="123"/>
        <v/>
      </c>
      <c r="CD112" s="14" t="str">
        <f t="shared" si="111"/>
        <v/>
      </c>
      <c r="CE112" s="14" t="str">
        <f t="shared" si="112"/>
        <v/>
      </c>
      <c r="CG112" s="14" t="s">
        <v>1488</v>
      </c>
      <c r="CH112" s="14">
        <f t="shared" si="124"/>
        <v>3</v>
      </c>
      <c r="CI112" s="14" t="str">
        <f>$BG$108</f>
        <v>応</v>
      </c>
      <c r="CK112" s="156"/>
      <c r="CL112" s="156"/>
      <c r="CM112" s="156"/>
      <c r="CN112" s="156"/>
      <c r="CO112" s="156"/>
      <c r="CP112" s="156"/>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c r="EF112" s="156"/>
      <c r="EG112" s="156"/>
      <c r="EH112" s="156"/>
    </row>
    <row r="113" spans="46:138" ht="18.75" customHeight="1">
      <c r="AT113" s="14">
        <v>7</v>
      </c>
      <c r="AU113" s="14" t="str">
        <f t="shared" si="114"/>
        <v>演4し</v>
      </c>
      <c r="AV113" s="14">
        <f>入力3!AS11</f>
        <v>0</v>
      </c>
      <c r="AW113" s="14" t="str">
        <f>入力3!AT11</f>
        <v/>
      </c>
      <c r="AX113" s="14" t="str">
        <f>入力3!AU11</f>
        <v/>
      </c>
      <c r="AY113" s="14" t="str">
        <f>入力3!AV11</f>
        <v/>
      </c>
      <c r="AZ113" s="14" t="str">
        <f t="shared" si="117"/>
        <v/>
      </c>
      <c r="BA113" s="14" t="str">
        <f t="shared" si="113"/>
        <v/>
      </c>
      <c r="BB113" s="14" t="str">
        <f t="shared" si="107"/>
        <v/>
      </c>
      <c r="BC113" s="14" t="str">
        <f t="shared" si="108"/>
        <v/>
      </c>
      <c r="BE113" s="14" t="s">
        <v>1488</v>
      </c>
      <c r="BF113" s="14">
        <f t="shared" si="120"/>
        <v>4</v>
      </c>
      <c r="BG113" s="14" t="str">
        <f>$BG$107</f>
        <v>し</v>
      </c>
      <c r="BH113" s="108">
        <v>7</v>
      </c>
      <c r="BI113" s="14" t="str">
        <f t="shared" si="115"/>
        <v>演4し</v>
      </c>
      <c r="BJ113" s="14">
        <f>入力4!AS11</f>
        <v>0</v>
      </c>
      <c r="BK113" s="14" t="str">
        <f>入力4!AT11</f>
        <v/>
      </c>
      <c r="BL113" s="14" t="str">
        <f>入力4!AU11</f>
        <v/>
      </c>
      <c r="BM113" s="14" t="str">
        <f>入力4!AV11</f>
        <v/>
      </c>
      <c r="BN113" s="14" t="str">
        <f t="shared" si="118"/>
        <v/>
      </c>
      <c r="BO113" s="14" t="str">
        <f t="shared" si="121"/>
        <v/>
      </c>
      <c r="BP113" s="14" t="str">
        <f t="shared" si="109"/>
        <v/>
      </c>
      <c r="BQ113" s="14" t="str">
        <f t="shared" si="110"/>
        <v/>
      </c>
      <c r="BS113" s="14" t="s">
        <v>1488</v>
      </c>
      <c r="BT113" s="14">
        <f t="shared" si="122"/>
        <v>4</v>
      </c>
      <c r="BU113" s="154" t="str">
        <f>$BG$107</f>
        <v>し</v>
      </c>
      <c r="BV113" s="14">
        <v>7</v>
      </c>
      <c r="BW113" s="14" t="str">
        <f t="shared" si="116"/>
        <v>演4し</v>
      </c>
      <c r="BX113" s="14">
        <f>入力5!AS11</f>
        <v>0</v>
      </c>
      <c r="BY113" s="14" t="str">
        <f>入力5!AT11</f>
        <v/>
      </c>
      <c r="BZ113" s="14" t="str">
        <f>入力5!AU11</f>
        <v/>
      </c>
      <c r="CA113" s="14" t="str">
        <f>入力5!AV11</f>
        <v/>
      </c>
      <c r="CB113" s="14" t="str">
        <f t="shared" si="119"/>
        <v/>
      </c>
      <c r="CC113" s="14" t="str">
        <f t="shared" si="123"/>
        <v/>
      </c>
      <c r="CD113" s="14" t="str">
        <f t="shared" si="111"/>
        <v/>
      </c>
      <c r="CE113" s="14" t="str">
        <f t="shared" si="112"/>
        <v/>
      </c>
      <c r="CG113" s="14" t="s">
        <v>1488</v>
      </c>
      <c r="CH113" s="14">
        <f t="shared" si="124"/>
        <v>4</v>
      </c>
      <c r="CI113" s="14" t="str">
        <f>$BG$107</f>
        <v>し</v>
      </c>
      <c r="CK113" s="156"/>
      <c r="CL113" s="156"/>
      <c r="CM113" s="156"/>
      <c r="CN113" s="156"/>
      <c r="CO113" s="156"/>
      <c r="CP113" s="156"/>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c r="EF113" s="156"/>
      <c r="EG113" s="156"/>
      <c r="EH113" s="156"/>
    </row>
    <row r="114" spans="46:138" ht="18.75" customHeight="1">
      <c r="AT114" s="14">
        <v>8</v>
      </c>
      <c r="AU114" s="14" t="str">
        <f t="shared" si="114"/>
        <v>演4応</v>
      </c>
      <c r="AV114" s="14">
        <f>入力3!AS12</f>
        <v>0</v>
      </c>
      <c r="AW114" s="14" t="str">
        <f>入力3!AT12</f>
        <v/>
      </c>
      <c r="AX114" s="14" t="str">
        <f>入力3!AU12</f>
        <v/>
      </c>
      <c r="AY114" s="14" t="str">
        <f>入力3!AV12</f>
        <v/>
      </c>
      <c r="AZ114" s="14" t="str">
        <f t="shared" si="117"/>
        <v/>
      </c>
      <c r="BA114" s="14" t="str">
        <f t="shared" si="113"/>
        <v/>
      </c>
      <c r="BB114" s="14" t="str">
        <f t="shared" si="107"/>
        <v/>
      </c>
      <c r="BC114" s="14" t="str">
        <f t="shared" si="108"/>
        <v/>
      </c>
      <c r="BE114" s="14" t="s">
        <v>1488</v>
      </c>
      <c r="BF114" s="14">
        <f t="shared" si="120"/>
        <v>4</v>
      </c>
      <c r="BG114" s="14" t="str">
        <f>$BG$108</f>
        <v>応</v>
      </c>
      <c r="BH114" s="108">
        <v>8</v>
      </c>
      <c r="BI114" s="14" t="str">
        <f t="shared" si="115"/>
        <v>演4応</v>
      </c>
      <c r="BJ114" s="14">
        <f>入力4!AS12</f>
        <v>0</v>
      </c>
      <c r="BK114" s="14" t="str">
        <f>入力4!AT12</f>
        <v/>
      </c>
      <c r="BL114" s="14" t="str">
        <f>入力4!AU12</f>
        <v/>
      </c>
      <c r="BM114" s="14" t="str">
        <f>入力4!AV12</f>
        <v/>
      </c>
      <c r="BN114" s="14" t="str">
        <f t="shared" si="118"/>
        <v/>
      </c>
      <c r="BO114" s="14" t="str">
        <f t="shared" si="121"/>
        <v/>
      </c>
      <c r="BP114" s="14" t="str">
        <f t="shared" si="109"/>
        <v/>
      </c>
      <c r="BQ114" s="14" t="str">
        <f t="shared" si="110"/>
        <v/>
      </c>
      <c r="BS114" s="14" t="s">
        <v>1488</v>
      </c>
      <c r="BT114" s="14">
        <f t="shared" si="122"/>
        <v>4</v>
      </c>
      <c r="BU114" s="154" t="str">
        <f>$BG$108</f>
        <v>応</v>
      </c>
      <c r="BV114" s="14">
        <v>8</v>
      </c>
      <c r="BW114" s="14" t="str">
        <f t="shared" si="116"/>
        <v>演4応</v>
      </c>
      <c r="BX114" s="14">
        <f>入力5!AS12</f>
        <v>0</v>
      </c>
      <c r="BY114" s="14" t="str">
        <f>入力5!AT12</f>
        <v/>
      </c>
      <c r="BZ114" s="14" t="str">
        <f>入力5!AU12</f>
        <v/>
      </c>
      <c r="CA114" s="14" t="str">
        <f>入力5!AV12</f>
        <v/>
      </c>
      <c r="CB114" s="14" t="str">
        <f t="shared" si="119"/>
        <v/>
      </c>
      <c r="CC114" s="14" t="str">
        <f t="shared" si="123"/>
        <v/>
      </c>
      <c r="CD114" s="14" t="str">
        <f t="shared" si="111"/>
        <v/>
      </c>
      <c r="CE114" s="14" t="str">
        <f t="shared" si="112"/>
        <v/>
      </c>
      <c r="CG114" s="14" t="s">
        <v>1488</v>
      </c>
      <c r="CH114" s="14">
        <f t="shared" si="124"/>
        <v>4</v>
      </c>
      <c r="CI114" s="14" t="str">
        <f>$BG$108</f>
        <v>応</v>
      </c>
      <c r="CK114" s="156"/>
      <c r="CL114" s="156"/>
      <c r="CM114" s="156"/>
      <c r="CN114" s="156"/>
      <c r="CO114" s="156"/>
      <c r="CP114" s="156"/>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c r="EF114" s="156"/>
      <c r="EG114" s="156"/>
      <c r="EH114" s="156"/>
    </row>
    <row r="115" spans="46:138" ht="18.75" customHeight="1">
      <c r="AT115" s="14">
        <v>9</v>
      </c>
      <c r="AU115" s="14" t="str">
        <f t="shared" si="114"/>
        <v>演5し</v>
      </c>
      <c r="AV115" s="14">
        <f>入力3!AS13</f>
        <v>0</v>
      </c>
      <c r="AW115" s="14" t="str">
        <f>入力3!AT13</f>
        <v/>
      </c>
      <c r="AX115" s="14" t="str">
        <f>入力3!AU13</f>
        <v/>
      </c>
      <c r="AY115" s="14" t="str">
        <f>入力3!AV13</f>
        <v/>
      </c>
      <c r="AZ115" s="14" t="str">
        <f t="shared" si="117"/>
        <v/>
      </c>
      <c r="BA115" s="14" t="str">
        <f t="shared" si="113"/>
        <v/>
      </c>
      <c r="BB115" s="14" t="str">
        <f t="shared" si="107"/>
        <v/>
      </c>
      <c r="BC115" s="14" t="str">
        <f t="shared" si="108"/>
        <v/>
      </c>
      <c r="BE115" s="14" t="s">
        <v>1488</v>
      </c>
      <c r="BF115" s="14">
        <f t="shared" si="120"/>
        <v>5</v>
      </c>
      <c r="BG115" s="14" t="str">
        <f>$BG$107</f>
        <v>し</v>
      </c>
      <c r="BH115" s="108">
        <v>9</v>
      </c>
      <c r="BI115" s="14" t="str">
        <f t="shared" si="115"/>
        <v>演5し</v>
      </c>
      <c r="BJ115" s="14">
        <f>入力4!AS13</f>
        <v>0</v>
      </c>
      <c r="BK115" s="14" t="str">
        <f>入力4!AT13</f>
        <v/>
      </c>
      <c r="BL115" s="14" t="str">
        <f>入力4!AU13</f>
        <v/>
      </c>
      <c r="BM115" s="14" t="str">
        <f>入力4!AV13</f>
        <v/>
      </c>
      <c r="BN115" s="14" t="str">
        <f t="shared" si="118"/>
        <v/>
      </c>
      <c r="BO115" s="14" t="str">
        <f t="shared" si="121"/>
        <v/>
      </c>
      <c r="BP115" s="14" t="str">
        <f t="shared" si="109"/>
        <v/>
      </c>
      <c r="BQ115" s="14" t="str">
        <f t="shared" si="110"/>
        <v/>
      </c>
      <c r="BS115" s="14" t="s">
        <v>1488</v>
      </c>
      <c r="BT115" s="14">
        <f t="shared" si="122"/>
        <v>5</v>
      </c>
      <c r="BU115" s="154" t="str">
        <f>$BG$107</f>
        <v>し</v>
      </c>
      <c r="BV115" s="14">
        <v>9</v>
      </c>
      <c r="BW115" s="14" t="str">
        <f t="shared" si="116"/>
        <v>演5し</v>
      </c>
      <c r="BX115" s="14">
        <f>入力5!AS13</f>
        <v>0</v>
      </c>
      <c r="BY115" s="14" t="str">
        <f>入力5!AT13</f>
        <v/>
      </c>
      <c r="BZ115" s="14" t="str">
        <f>入力5!AU13</f>
        <v/>
      </c>
      <c r="CA115" s="14" t="str">
        <f>入力5!AV13</f>
        <v/>
      </c>
      <c r="CB115" s="14" t="str">
        <f t="shared" si="119"/>
        <v/>
      </c>
      <c r="CC115" s="14" t="str">
        <f t="shared" si="123"/>
        <v/>
      </c>
      <c r="CD115" s="14" t="str">
        <f t="shared" si="111"/>
        <v/>
      </c>
      <c r="CE115" s="14" t="str">
        <f t="shared" si="112"/>
        <v/>
      </c>
      <c r="CG115" s="14" t="s">
        <v>1488</v>
      </c>
      <c r="CH115" s="14">
        <f t="shared" si="124"/>
        <v>5</v>
      </c>
      <c r="CI115" s="14" t="str">
        <f>$BG$107</f>
        <v>し</v>
      </c>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c r="DJ115" s="156"/>
      <c r="DK115" s="156"/>
      <c r="DL115" s="156"/>
      <c r="DM115" s="156"/>
      <c r="DN115" s="156"/>
      <c r="DO115" s="156"/>
      <c r="DP115" s="156"/>
      <c r="DQ115" s="156"/>
      <c r="DR115" s="156"/>
      <c r="DS115" s="156"/>
      <c r="DT115" s="156"/>
      <c r="DU115" s="156"/>
      <c r="DV115" s="156"/>
      <c r="DW115" s="156"/>
      <c r="DX115" s="156"/>
      <c r="DY115" s="156"/>
      <c r="DZ115" s="156"/>
      <c r="EA115" s="156"/>
      <c r="EB115" s="156"/>
      <c r="EC115" s="156"/>
      <c r="ED115" s="156"/>
      <c r="EE115" s="156"/>
      <c r="EF115" s="156"/>
      <c r="EG115" s="156"/>
      <c r="EH115" s="156"/>
    </row>
    <row r="116" spans="46:138" ht="18.75" customHeight="1">
      <c r="AT116" s="14">
        <v>10</v>
      </c>
      <c r="AU116" s="14" t="str">
        <f t="shared" si="114"/>
        <v>演5応</v>
      </c>
      <c r="AV116" s="14">
        <f>入力3!AS14</f>
        <v>0</v>
      </c>
      <c r="AW116" s="14" t="str">
        <f>入力3!AT14</f>
        <v/>
      </c>
      <c r="AX116" s="14" t="str">
        <f>入力3!AU14</f>
        <v/>
      </c>
      <c r="AY116" s="14" t="str">
        <f>入力3!AV14</f>
        <v/>
      </c>
      <c r="AZ116" s="14" t="str">
        <f t="shared" si="117"/>
        <v/>
      </c>
      <c r="BA116" s="14" t="str">
        <f t="shared" si="113"/>
        <v/>
      </c>
      <c r="BB116" s="14" t="str">
        <f t="shared" si="107"/>
        <v/>
      </c>
      <c r="BC116" s="14" t="str">
        <f t="shared" si="108"/>
        <v/>
      </c>
      <c r="BE116" s="14" t="s">
        <v>1488</v>
      </c>
      <c r="BF116" s="14">
        <f t="shared" si="120"/>
        <v>5</v>
      </c>
      <c r="BG116" s="14" t="str">
        <f>$BG$108</f>
        <v>応</v>
      </c>
      <c r="BH116" s="108">
        <v>10</v>
      </c>
      <c r="BI116" s="14" t="str">
        <f t="shared" si="115"/>
        <v>演5応</v>
      </c>
      <c r="BJ116" s="14">
        <f>入力4!AS14</f>
        <v>0</v>
      </c>
      <c r="BK116" s="14" t="str">
        <f>入力4!AT14</f>
        <v/>
      </c>
      <c r="BL116" s="14" t="str">
        <f>入力4!AU14</f>
        <v/>
      </c>
      <c r="BM116" s="14" t="str">
        <f>入力4!AV14</f>
        <v/>
      </c>
      <c r="BN116" s="14" t="str">
        <f t="shared" si="118"/>
        <v/>
      </c>
      <c r="BO116" s="14" t="str">
        <f t="shared" si="121"/>
        <v/>
      </c>
      <c r="BP116" s="14" t="str">
        <f t="shared" si="109"/>
        <v/>
      </c>
      <c r="BQ116" s="14" t="str">
        <f t="shared" si="110"/>
        <v/>
      </c>
      <c r="BS116" s="14" t="s">
        <v>1488</v>
      </c>
      <c r="BT116" s="14">
        <f t="shared" si="122"/>
        <v>5</v>
      </c>
      <c r="BU116" s="154" t="str">
        <f>$BG$108</f>
        <v>応</v>
      </c>
      <c r="BV116" s="14">
        <v>10</v>
      </c>
      <c r="BW116" s="14" t="str">
        <f t="shared" si="116"/>
        <v>演5応</v>
      </c>
      <c r="BX116" s="14">
        <f>入力5!AS14</f>
        <v>0</v>
      </c>
      <c r="BY116" s="14" t="str">
        <f>入力5!AT14</f>
        <v/>
      </c>
      <c r="BZ116" s="14" t="str">
        <f>入力5!AU14</f>
        <v/>
      </c>
      <c r="CA116" s="14" t="str">
        <f>入力5!AV14</f>
        <v/>
      </c>
      <c r="CB116" s="14" t="str">
        <f t="shared" si="119"/>
        <v/>
      </c>
      <c r="CC116" s="14" t="str">
        <f t="shared" si="123"/>
        <v/>
      </c>
      <c r="CD116" s="14" t="str">
        <f t="shared" si="111"/>
        <v/>
      </c>
      <c r="CE116" s="14" t="str">
        <f t="shared" si="112"/>
        <v/>
      </c>
      <c r="CG116" s="14" t="s">
        <v>1488</v>
      </c>
      <c r="CH116" s="14">
        <f t="shared" si="124"/>
        <v>5</v>
      </c>
      <c r="CI116" s="14" t="str">
        <f>$BG$108</f>
        <v>応</v>
      </c>
      <c r="CK116" s="156"/>
      <c r="CL116" s="156"/>
      <c r="CM116" s="156"/>
      <c r="CN116" s="156"/>
      <c r="CO116" s="156"/>
      <c r="CP116" s="156"/>
      <c r="CQ116" s="156"/>
      <c r="CR116" s="156"/>
      <c r="CS116" s="156"/>
      <c r="CT116" s="156"/>
      <c r="CU116" s="156"/>
      <c r="CV116" s="156"/>
      <c r="CW116" s="156"/>
      <c r="CX116" s="156"/>
      <c r="CY116" s="156"/>
      <c r="CZ116" s="156"/>
      <c r="DA116" s="156"/>
      <c r="DB116" s="156"/>
      <c r="DC116" s="156"/>
      <c r="DD116" s="156"/>
      <c r="DE116" s="156"/>
      <c r="DF116" s="156"/>
      <c r="DG116" s="156"/>
      <c r="DH116" s="156"/>
      <c r="DI116" s="156"/>
      <c r="DJ116" s="156"/>
      <c r="DK116" s="156"/>
      <c r="DL116" s="156"/>
      <c r="DM116" s="156"/>
      <c r="DN116" s="156"/>
      <c r="DO116" s="156"/>
      <c r="DP116" s="156"/>
      <c r="DQ116" s="156"/>
      <c r="DR116" s="156"/>
      <c r="DS116" s="156"/>
      <c r="DT116" s="156"/>
      <c r="DU116" s="156"/>
      <c r="DV116" s="156"/>
      <c r="DW116" s="156"/>
      <c r="DX116" s="156"/>
      <c r="DY116" s="156"/>
      <c r="DZ116" s="156"/>
      <c r="EA116" s="156"/>
      <c r="EB116" s="156"/>
      <c r="EC116" s="156"/>
      <c r="ED116" s="156"/>
      <c r="EE116" s="156"/>
      <c r="EF116" s="156"/>
      <c r="EG116" s="156"/>
      <c r="EH116" s="156"/>
    </row>
    <row r="117" spans="46:138" ht="18.75" customHeight="1">
      <c r="AT117" s="14">
        <v>11</v>
      </c>
      <c r="AU117" s="14" t="str">
        <f t="shared" si="114"/>
        <v>演6し</v>
      </c>
      <c r="AV117" s="14">
        <f>入力3!AS15</f>
        <v>0</v>
      </c>
      <c r="AW117" s="14" t="str">
        <f>入力3!AT15</f>
        <v/>
      </c>
      <c r="AX117" s="14" t="str">
        <f>入力3!AU15</f>
        <v/>
      </c>
      <c r="AY117" s="14" t="str">
        <f>入力3!AV15</f>
        <v/>
      </c>
      <c r="AZ117" s="14" t="str">
        <f t="shared" si="117"/>
        <v/>
      </c>
      <c r="BA117" s="14" t="str">
        <f t="shared" si="113"/>
        <v/>
      </c>
      <c r="BB117" s="14" t="str">
        <f t="shared" si="107"/>
        <v/>
      </c>
      <c r="BC117" s="14" t="str">
        <f t="shared" si="108"/>
        <v/>
      </c>
      <c r="BE117" s="14" t="s">
        <v>1488</v>
      </c>
      <c r="BF117" s="14">
        <f t="shared" si="120"/>
        <v>6</v>
      </c>
      <c r="BG117" s="14" t="str">
        <f>$BG$107</f>
        <v>し</v>
      </c>
      <c r="BH117" s="108">
        <v>11</v>
      </c>
      <c r="BI117" s="14" t="str">
        <f t="shared" si="115"/>
        <v>演6し</v>
      </c>
      <c r="BJ117" s="14">
        <f>入力4!AS15</f>
        <v>0</v>
      </c>
      <c r="BK117" s="14" t="str">
        <f>入力4!AT15</f>
        <v/>
      </c>
      <c r="BL117" s="14" t="str">
        <f>入力4!AU15</f>
        <v/>
      </c>
      <c r="BM117" s="14" t="str">
        <f>入力4!AV15</f>
        <v/>
      </c>
      <c r="BN117" s="14" t="str">
        <f t="shared" si="118"/>
        <v/>
      </c>
      <c r="BO117" s="14" t="str">
        <f t="shared" si="121"/>
        <v/>
      </c>
      <c r="BP117" s="14" t="str">
        <f t="shared" si="109"/>
        <v/>
      </c>
      <c r="BQ117" s="14" t="str">
        <f t="shared" si="110"/>
        <v/>
      </c>
      <c r="BS117" s="14" t="s">
        <v>1488</v>
      </c>
      <c r="BT117" s="14">
        <f t="shared" si="122"/>
        <v>6</v>
      </c>
      <c r="BU117" s="154" t="str">
        <f>$BG$107</f>
        <v>し</v>
      </c>
      <c r="BV117" s="14">
        <v>11</v>
      </c>
      <c r="BW117" s="14" t="str">
        <f t="shared" si="116"/>
        <v>演6し</v>
      </c>
      <c r="BX117" s="14">
        <f>入力5!AS15</f>
        <v>0</v>
      </c>
      <c r="BY117" s="14" t="str">
        <f>入力5!AT15</f>
        <v/>
      </c>
      <c r="BZ117" s="14" t="str">
        <f>入力5!AU15</f>
        <v/>
      </c>
      <c r="CA117" s="14" t="str">
        <f>入力5!AV15</f>
        <v/>
      </c>
      <c r="CB117" s="14" t="str">
        <f t="shared" si="119"/>
        <v/>
      </c>
      <c r="CC117" s="14" t="str">
        <f t="shared" si="123"/>
        <v/>
      </c>
      <c r="CD117" s="14" t="str">
        <f t="shared" si="111"/>
        <v/>
      </c>
      <c r="CE117" s="14" t="str">
        <f t="shared" si="112"/>
        <v/>
      </c>
      <c r="CG117" s="14" t="s">
        <v>1488</v>
      </c>
      <c r="CH117" s="14">
        <f t="shared" si="124"/>
        <v>6</v>
      </c>
      <c r="CI117" s="14" t="str">
        <f>$BG$107</f>
        <v>し</v>
      </c>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6"/>
      <c r="DJ117" s="156"/>
      <c r="DK117" s="156"/>
      <c r="DL117" s="156"/>
      <c r="DM117" s="156"/>
      <c r="DN117" s="156"/>
      <c r="DO117" s="156"/>
      <c r="DP117" s="156"/>
      <c r="DQ117" s="156"/>
      <c r="DR117" s="156"/>
      <c r="DS117" s="156"/>
      <c r="DT117" s="156"/>
      <c r="DU117" s="156"/>
      <c r="DV117" s="156"/>
      <c r="DW117" s="156"/>
      <c r="DX117" s="156"/>
      <c r="DY117" s="156"/>
      <c r="DZ117" s="156"/>
      <c r="EA117" s="156"/>
      <c r="EB117" s="156"/>
      <c r="EC117" s="156"/>
      <c r="ED117" s="156"/>
      <c r="EE117" s="156"/>
      <c r="EF117" s="156"/>
      <c r="EG117" s="156"/>
      <c r="EH117" s="156"/>
    </row>
    <row r="118" spans="46:138" ht="18.75" customHeight="1">
      <c r="AT118" s="14">
        <v>12</v>
      </c>
      <c r="AU118" s="14" t="str">
        <f t="shared" si="114"/>
        <v>演6応</v>
      </c>
      <c r="AV118" s="14">
        <f>入力3!AS16</f>
        <v>0</v>
      </c>
      <c r="AW118" s="14" t="str">
        <f>入力3!AT16</f>
        <v/>
      </c>
      <c r="AX118" s="14" t="str">
        <f>入力3!AU16</f>
        <v/>
      </c>
      <c r="AY118" s="14" t="str">
        <f>入力3!AV16</f>
        <v/>
      </c>
      <c r="AZ118" s="14" t="str">
        <f t="shared" si="117"/>
        <v/>
      </c>
      <c r="BA118" s="14" t="str">
        <f t="shared" si="113"/>
        <v/>
      </c>
      <c r="BB118" s="14" t="str">
        <f t="shared" si="107"/>
        <v/>
      </c>
      <c r="BC118" s="14" t="str">
        <f t="shared" si="108"/>
        <v/>
      </c>
      <c r="BE118" s="14" t="s">
        <v>1488</v>
      </c>
      <c r="BF118" s="14">
        <f t="shared" si="120"/>
        <v>6</v>
      </c>
      <c r="BG118" s="14" t="str">
        <f>$BG$108</f>
        <v>応</v>
      </c>
      <c r="BH118" s="108">
        <v>12</v>
      </c>
      <c r="BI118" s="14" t="str">
        <f t="shared" si="115"/>
        <v>演6応</v>
      </c>
      <c r="BJ118" s="14">
        <f>入力4!AS16</f>
        <v>0</v>
      </c>
      <c r="BK118" s="14" t="str">
        <f>入力4!AT16</f>
        <v/>
      </c>
      <c r="BL118" s="14" t="str">
        <f>入力4!AU16</f>
        <v/>
      </c>
      <c r="BM118" s="14" t="str">
        <f>入力4!AV16</f>
        <v/>
      </c>
      <c r="BN118" s="14" t="str">
        <f t="shared" si="118"/>
        <v/>
      </c>
      <c r="BO118" s="14" t="str">
        <f t="shared" si="121"/>
        <v/>
      </c>
      <c r="BP118" s="14" t="str">
        <f t="shared" si="109"/>
        <v/>
      </c>
      <c r="BQ118" s="14" t="str">
        <f t="shared" si="110"/>
        <v/>
      </c>
      <c r="BS118" s="14" t="s">
        <v>1488</v>
      </c>
      <c r="BT118" s="14">
        <f t="shared" si="122"/>
        <v>6</v>
      </c>
      <c r="BU118" s="154" t="str">
        <f>$BG$108</f>
        <v>応</v>
      </c>
      <c r="BV118" s="14">
        <v>12</v>
      </c>
      <c r="BW118" s="14" t="str">
        <f t="shared" si="116"/>
        <v>演6応</v>
      </c>
      <c r="BX118" s="14">
        <f>入力5!AS16</f>
        <v>0</v>
      </c>
      <c r="BY118" s="14" t="str">
        <f>入力5!AT16</f>
        <v/>
      </c>
      <c r="BZ118" s="14" t="str">
        <f>入力5!AU16</f>
        <v/>
      </c>
      <c r="CA118" s="14" t="str">
        <f>入力5!AV16</f>
        <v/>
      </c>
      <c r="CB118" s="14" t="str">
        <f t="shared" si="119"/>
        <v/>
      </c>
      <c r="CC118" s="14" t="str">
        <f t="shared" si="123"/>
        <v/>
      </c>
      <c r="CD118" s="14" t="str">
        <f t="shared" si="111"/>
        <v/>
      </c>
      <c r="CE118" s="14" t="str">
        <f t="shared" si="112"/>
        <v/>
      </c>
      <c r="CG118" s="14" t="s">
        <v>1488</v>
      </c>
      <c r="CH118" s="14">
        <f t="shared" si="124"/>
        <v>6</v>
      </c>
      <c r="CI118" s="14" t="str">
        <f>$BG$108</f>
        <v>応</v>
      </c>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6"/>
      <c r="DJ118" s="156"/>
      <c r="DK118" s="156"/>
      <c r="DL118" s="156"/>
      <c r="DM118" s="156"/>
      <c r="DN118" s="156"/>
      <c r="DO118" s="156"/>
      <c r="DP118" s="156"/>
      <c r="DQ118" s="156"/>
      <c r="DR118" s="156"/>
      <c r="DS118" s="156"/>
      <c r="DT118" s="156"/>
      <c r="DU118" s="156"/>
      <c r="DV118" s="156"/>
      <c r="DW118" s="156"/>
      <c r="DX118" s="156"/>
      <c r="DY118" s="156"/>
      <c r="DZ118" s="156"/>
      <c r="EA118" s="156"/>
      <c r="EB118" s="156"/>
      <c r="EC118" s="156"/>
      <c r="ED118" s="156"/>
      <c r="EE118" s="156"/>
      <c r="EF118" s="156"/>
      <c r="EG118" s="156"/>
      <c r="EH118" s="156"/>
    </row>
    <row r="119" spans="46:138" ht="18.75" customHeight="1">
      <c r="AT119" s="14">
        <v>13</v>
      </c>
      <c r="AU119" s="14" t="str">
        <f t="shared" si="114"/>
        <v>演7し</v>
      </c>
      <c r="AV119" s="14">
        <f>入力3!AS17</f>
        <v>0</v>
      </c>
      <c r="AW119" s="14" t="str">
        <f>入力3!AT17</f>
        <v/>
      </c>
      <c r="AX119" s="14" t="str">
        <f>入力3!AU17</f>
        <v/>
      </c>
      <c r="AY119" s="14" t="str">
        <f>入力3!AV17</f>
        <v/>
      </c>
      <c r="AZ119" s="14" t="str">
        <f t="shared" si="117"/>
        <v/>
      </c>
      <c r="BA119" s="14" t="str">
        <f t="shared" si="113"/>
        <v/>
      </c>
      <c r="BB119" s="14" t="str">
        <f t="shared" si="107"/>
        <v/>
      </c>
      <c r="BC119" s="14" t="str">
        <f t="shared" si="108"/>
        <v/>
      </c>
      <c r="BE119" s="14" t="s">
        <v>1488</v>
      </c>
      <c r="BF119" s="14">
        <f t="shared" si="120"/>
        <v>7</v>
      </c>
      <c r="BG119" s="14" t="str">
        <f>$BG$107</f>
        <v>し</v>
      </c>
      <c r="BH119" s="108">
        <v>13</v>
      </c>
      <c r="BI119" s="14" t="str">
        <f t="shared" si="115"/>
        <v>演7し</v>
      </c>
      <c r="BJ119" s="14">
        <f>入力4!AS17</f>
        <v>0</v>
      </c>
      <c r="BK119" s="14" t="str">
        <f>入力4!AT17</f>
        <v/>
      </c>
      <c r="BL119" s="14" t="str">
        <f>入力4!AU17</f>
        <v/>
      </c>
      <c r="BM119" s="14" t="str">
        <f>入力4!AV17</f>
        <v/>
      </c>
      <c r="BN119" s="14" t="str">
        <f t="shared" si="118"/>
        <v/>
      </c>
      <c r="BO119" s="14" t="str">
        <f t="shared" si="121"/>
        <v/>
      </c>
      <c r="BP119" s="14" t="str">
        <f t="shared" si="109"/>
        <v/>
      </c>
      <c r="BQ119" s="14" t="str">
        <f t="shared" si="110"/>
        <v/>
      </c>
      <c r="BS119" s="14" t="s">
        <v>1488</v>
      </c>
      <c r="BT119" s="14">
        <f t="shared" si="122"/>
        <v>7</v>
      </c>
      <c r="BU119" s="154" t="str">
        <f>$BG$107</f>
        <v>し</v>
      </c>
      <c r="BV119" s="14">
        <v>13</v>
      </c>
      <c r="BW119" s="14" t="str">
        <f t="shared" si="116"/>
        <v>演7し</v>
      </c>
      <c r="BX119" s="14">
        <f>入力5!AS17</f>
        <v>0</v>
      </c>
      <c r="BY119" s="14" t="str">
        <f>入力5!AT17</f>
        <v/>
      </c>
      <c r="BZ119" s="14" t="str">
        <f>入力5!AU17</f>
        <v/>
      </c>
      <c r="CA119" s="14" t="str">
        <f>入力5!AV17</f>
        <v/>
      </c>
      <c r="CB119" s="14" t="str">
        <f t="shared" si="119"/>
        <v/>
      </c>
      <c r="CC119" s="14" t="str">
        <f t="shared" si="123"/>
        <v/>
      </c>
      <c r="CD119" s="14" t="str">
        <f t="shared" si="111"/>
        <v/>
      </c>
      <c r="CE119" s="14" t="str">
        <f t="shared" si="112"/>
        <v/>
      </c>
      <c r="CG119" s="14" t="s">
        <v>1488</v>
      </c>
      <c r="CH119" s="14">
        <f t="shared" si="124"/>
        <v>7</v>
      </c>
      <c r="CI119" s="14" t="str">
        <f>$BG$107</f>
        <v>し</v>
      </c>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6"/>
      <c r="DJ119" s="156"/>
      <c r="DK119" s="156"/>
      <c r="DL119" s="156"/>
      <c r="DM119" s="156"/>
      <c r="DN119" s="156"/>
      <c r="DO119" s="156"/>
      <c r="DP119" s="156"/>
      <c r="DQ119" s="156"/>
      <c r="DR119" s="156"/>
      <c r="DS119" s="156"/>
      <c r="DT119" s="156"/>
      <c r="DU119" s="156"/>
      <c r="DV119" s="156"/>
      <c r="DW119" s="156"/>
      <c r="DX119" s="156"/>
      <c r="DY119" s="156"/>
      <c r="DZ119" s="156"/>
      <c r="EA119" s="156"/>
      <c r="EB119" s="156"/>
      <c r="EC119" s="156"/>
      <c r="ED119" s="156"/>
      <c r="EE119" s="156"/>
      <c r="EF119" s="156"/>
      <c r="EG119" s="156"/>
      <c r="EH119" s="156"/>
    </row>
    <row r="120" spans="46:138" ht="18.75" customHeight="1">
      <c r="AT120" s="14">
        <v>14</v>
      </c>
      <c r="AU120" s="14" t="str">
        <f t="shared" si="114"/>
        <v>演7応</v>
      </c>
      <c r="AV120" s="14">
        <f>入力3!AS18</f>
        <v>0</v>
      </c>
      <c r="AW120" s="14" t="str">
        <f>入力3!AT18</f>
        <v/>
      </c>
      <c r="AX120" s="14" t="str">
        <f>入力3!AU18</f>
        <v/>
      </c>
      <c r="AY120" s="14" t="str">
        <f>入力3!AV18</f>
        <v/>
      </c>
      <c r="AZ120" s="14" t="str">
        <f t="shared" si="117"/>
        <v/>
      </c>
      <c r="BA120" s="14" t="str">
        <f t="shared" si="113"/>
        <v/>
      </c>
      <c r="BB120" s="14" t="str">
        <f t="shared" si="107"/>
        <v/>
      </c>
      <c r="BC120" s="14" t="str">
        <f t="shared" si="108"/>
        <v/>
      </c>
      <c r="BE120" s="14" t="s">
        <v>1488</v>
      </c>
      <c r="BF120" s="14">
        <f t="shared" si="120"/>
        <v>7</v>
      </c>
      <c r="BG120" s="14" t="str">
        <f>$BG$108</f>
        <v>応</v>
      </c>
      <c r="BH120" s="108">
        <v>14</v>
      </c>
      <c r="BI120" s="14" t="str">
        <f t="shared" si="115"/>
        <v>演7応</v>
      </c>
      <c r="BJ120" s="14">
        <f>入力4!AS18</f>
        <v>0</v>
      </c>
      <c r="BK120" s="14" t="str">
        <f>入力4!AT18</f>
        <v/>
      </c>
      <c r="BL120" s="14" t="str">
        <f>入力4!AU18</f>
        <v/>
      </c>
      <c r="BM120" s="14" t="str">
        <f>入力4!AV18</f>
        <v/>
      </c>
      <c r="BN120" s="14" t="str">
        <f t="shared" si="118"/>
        <v/>
      </c>
      <c r="BO120" s="14" t="str">
        <f t="shared" si="121"/>
        <v/>
      </c>
      <c r="BP120" s="14" t="str">
        <f t="shared" si="109"/>
        <v/>
      </c>
      <c r="BQ120" s="14" t="str">
        <f t="shared" si="110"/>
        <v/>
      </c>
      <c r="BS120" s="14" t="s">
        <v>1488</v>
      </c>
      <c r="BT120" s="14">
        <f t="shared" si="122"/>
        <v>7</v>
      </c>
      <c r="BU120" s="154" t="str">
        <f>$BG$108</f>
        <v>応</v>
      </c>
      <c r="BV120" s="14">
        <v>14</v>
      </c>
      <c r="BW120" s="14" t="str">
        <f t="shared" si="116"/>
        <v>演7応</v>
      </c>
      <c r="BX120" s="14">
        <f>入力5!AS18</f>
        <v>0</v>
      </c>
      <c r="BY120" s="14" t="str">
        <f>入力5!AT18</f>
        <v/>
      </c>
      <c r="BZ120" s="14" t="str">
        <f>入力5!AU18</f>
        <v/>
      </c>
      <c r="CA120" s="14" t="str">
        <f>入力5!AV18</f>
        <v/>
      </c>
      <c r="CB120" s="14" t="str">
        <f t="shared" si="119"/>
        <v/>
      </c>
      <c r="CC120" s="14" t="str">
        <f t="shared" si="123"/>
        <v/>
      </c>
      <c r="CD120" s="14" t="str">
        <f t="shared" si="111"/>
        <v/>
      </c>
      <c r="CE120" s="14" t="str">
        <f t="shared" si="112"/>
        <v/>
      </c>
      <c r="CG120" s="14" t="s">
        <v>1488</v>
      </c>
      <c r="CH120" s="14">
        <f t="shared" si="124"/>
        <v>7</v>
      </c>
      <c r="CI120" s="14" t="str">
        <f>$BG$108</f>
        <v>応</v>
      </c>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6"/>
      <c r="DJ120" s="156"/>
      <c r="DK120" s="156"/>
      <c r="DL120" s="156"/>
      <c r="DM120" s="156"/>
      <c r="DN120" s="156"/>
      <c r="DO120" s="156"/>
      <c r="DP120" s="156"/>
      <c r="DQ120" s="156"/>
      <c r="DR120" s="156"/>
      <c r="DS120" s="156"/>
      <c r="DT120" s="156"/>
      <c r="DU120" s="156"/>
      <c r="DV120" s="156"/>
      <c r="DW120" s="156"/>
      <c r="DX120" s="156"/>
      <c r="DY120" s="156"/>
      <c r="DZ120" s="156"/>
      <c r="EA120" s="156"/>
      <c r="EB120" s="156"/>
      <c r="EC120" s="156"/>
      <c r="ED120" s="156"/>
      <c r="EE120" s="156"/>
      <c r="EF120" s="156"/>
      <c r="EG120" s="156"/>
      <c r="EH120" s="156"/>
    </row>
    <row r="121" spans="46:138" ht="18.75" customHeight="1">
      <c r="AT121" s="14">
        <v>15</v>
      </c>
      <c r="AU121" s="14" t="str">
        <f t="shared" si="114"/>
        <v>演8し</v>
      </c>
      <c r="AV121" s="14">
        <f>入力3!AS19</f>
        <v>0</v>
      </c>
      <c r="AW121" s="14" t="str">
        <f>入力3!AT19</f>
        <v/>
      </c>
      <c r="AX121" s="14" t="str">
        <f>入力3!AU19</f>
        <v/>
      </c>
      <c r="AY121" s="14" t="str">
        <f>入力3!AV19</f>
        <v/>
      </c>
      <c r="AZ121" s="14" t="str">
        <f t="shared" si="117"/>
        <v/>
      </c>
      <c r="BA121" s="14" t="str">
        <f t="shared" si="113"/>
        <v/>
      </c>
      <c r="BB121" s="14" t="str">
        <f t="shared" si="107"/>
        <v/>
      </c>
      <c r="BC121" s="14" t="str">
        <f t="shared" si="108"/>
        <v/>
      </c>
      <c r="BE121" s="14" t="s">
        <v>1488</v>
      </c>
      <c r="BF121" s="14">
        <f t="shared" si="120"/>
        <v>8</v>
      </c>
      <c r="BG121" s="14" t="str">
        <f>$BG$107</f>
        <v>し</v>
      </c>
      <c r="BH121" s="108">
        <v>15</v>
      </c>
      <c r="BI121" s="14" t="str">
        <f t="shared" si="115"/>
        <v>演8し</v>
      </c>
      <c r="BJ121" s="14">
        <f>入力4!AS19</f>
        <v>0</v>
      </c>
      <c r="BK121" s="14" t="str">
        <f>入力4!AT19</f>
        <v/>
      </c>
      <c r="BL121" s="14" t="str">
        <f>入力4!AU19</f>
        <v/>
      </c>
      <c r="BM121" s="14" t="str">
        <f>入力4!AV19</f>
        <v/>
      </c>
      <c r="BN121" s="14" t="str">
        <f t="shared" si="118"/>
        <v/>
      </c>
      <c r="BO121" s="14" t="str">
        <f t="shared" si="121"/>
        <v/>
      </c>
      <c r="BP121" s="14" t="str">
        <f t="shared" si="109"/>
        <v/>
      </c>
      <c r="BQ121" s="14" t="str">
        <f t="shared" si="110"/>
        <v/>
      </c>
      <c r="BS121" s="14" t="s">
        <v>1488</v>
      </c>
      <c r="BT121" s="14">
        <f t="shared" si="122"/>
        <v>8</v>
      </c>
      <c r="BU121" s="154" t="str">
        <f>$BG$107</f>
        <v>し</v>
      </c>
      <c r="BV121" s="14">
        <v>15</v>
      </c>
      <c r="BW121" s="14" t="str">
        <f t="shared" si="116"/>
        <v>演8し</v>
      </c>
      <c r="BX121" s="14">
        <f>入力5!AS19</f>
        <v>0</v>
      </c>
      <c r="BY121" s="14" t="str">
        <f>入力5!AT19</f>
        <v/>
      </c>
      <c r="BZ121" s="14" t="str">
        <f>入力5!AU19</f>
        <v/>
      </c>
      <c r="CA121" s="14" t="str">
        <f>入力5!AV19</f>
        <v/>
      </c>
      <c r="CB121" s="14" t="str">
        <f t="shared" si="119"/>
        <v/>
      </c>
      <c r="CC121" s="14" t="str">
        <f t="shared" si="123"/>
        <v/>
      </c>
      <c r="CD121" s="14" t="str">
        <f t="shared" si="111"/>
        <v/>
      </c>
      <c r="CE121" s="14" t="str">
        <f t="shared" si="112"/>
        <v/>
      </c>
      <c r="CG121" s="14" t="s">
        <v>1488</v>
      </c>
      <c r="CH121" s="14">
        <f t="shared" si="124"/>
        <v>8</v>
      </c>
      <c r="CI121" s="14" t="str">
        <f>$BG$107</f>
        <v>し</v>
      </c>
      <c r="CK121" s="156"/>
      <c r="CL121" s="156"/>
      <c r="CM121" s="156"/>
      <c r="CN121" s="156"/>
      <c r="CO121" s="156"/>
      <c r="CP121" s="156"/>
      <c r="CQ121" s="156"/>
      <c r="CR121" s="156"/>
      <c r="CS121" s="156"/>
      <c r="CT121" s="156"/>
      <c r="CU121" s="156"/>
      <c r="CV121" s="156"/>
      <c r="CW121" s="156"/>
      <c r="CX121" s="156"/>
      <c r="CY121" s="156"/>
      <c r="CZ121" s="156"/>
      <c r="DA121" s="156"/>
      <c r="DB121" s="156"/>
      <c r="DC121" s="156"/>
      <c r="DD121" s="156"/>
      <c r="DE121" s="156"/>
      <c r="DF121" s="156"/>
      <c r="DG121" s="156"/>
      <c r="DH121" s="156"/>
      <c r="DI121" s="156"/>
      <c r="DJ121" s="156"/>
      <c r="DK121" s="156"/>
      <c r="DL121" s="156"/>
      <c r="DM121" s="156"/>
      <c r="DN121" s="156"/>
      <c r="DO121" s="156"/>
      <c r="DP121" s="156"/>
      <c r="DQ121" s="156"/>
      <c r="DR121" s="156"/>
      <c r="DS121" s="156"/>
      <c r="DT121" s="156"/>
      <c r="DU121" s="156"/>
      <c r="DV121" s="156"/>
      <c r="DW121" s="156"/>
      <c r="DX121" s="156"/>
      <c r="DY121" s="156"/>
      <c r="DZ121" s="156"/>
      <c r="EA121" s="156"/>
      <c r="EB121" s="156"/>
      <c r="EC121" s="156"/>
      <c r="ED121" s="156"/>
      <c r="EE121" s="156"/>
      <c r="EF121" s="156"/>
      <c r="EG121" s="156"/>
      <c r="EH121" s="156"/>
    </row>
    <row r="122" spans="46:138" ht="18.75" customHeight="1">
      <c r="AT122" s="14">
        <v>16</v>
      </c>
      <c r="AU122" s="14" t="str">
        <f t="shared" si="114"/>
        <v>演8応</v>
      </c>
      <c r="AV122" s="14">
        <f>入力3!AS20</f>
        <v>0</v>
      </c>
      <c r="AW122" s="14" t="str">
        <f>入力3!AT20</f>
        <v/>
      </c>
      <c r="AX122" s="14" t="str">
        <f>入力3!AU20</f>
        <v/>
      </c>
      <c r="AY122" s="14" t="str">
        <f>入力3!AV20</f>
        <v/>
      </c>
      <c r="AZ122" s="14" t="str">
        <f t="shared" si="117"/>
        <v/>
      </c>
      <c r="BA122" s="14" t="str">
        <f t="shared" si="113"/>
        <v/>
      </c>
      <c r="BB122" s="14" t="str">
        <f t="shared" si="107"/>
        <v/>
      </c>
      <c r="BC122" s="14" t="str">
        <f t="shared" si="108"/>
        <v/>
      </c>
      <c r="BE122" s="14" t="s">
        <v>1488</v>
      </c>
      <c r="BF122" s="14">
        <f t="shared" si="120"/>
        <v>8</v>
      </c>
      <c r="BG122" s="14" t="str">
        <f>$BG$108</f>
        <v>応</v>
      </c>
      <c r="BH122" s="108">
        <v>16</v>
      </c>
      <c r="BI122" s="14" t="str">
        <f t="shared" si="115"/>
        <v>演8応</v>
      </c>
      <c r="BJ122" s="14">
        <f>入力4!AS20</f>
        <v>0</v>
      </c>
      <c r="BK122" s="14" t="str">
        <f>入力4!AT20</f>
        <v/>
      </c>
      <c r="BL122" s="14" t="str">
        <f>入力4!AU20</f>
        <v/>
      </c>
      <c r="BM122" s="14" t="str">
        <f>入力4!AV20</f>
        <v/>
      </c>
      <c r="BN122" s="14" t="str">
        <f t="shared" si="118"/>
        <v/>
      </c>
      <c r="BO122" s="14" t="str">
        <f t="shared" si="121"/>
        <v/>
      </c>
      <c r="BP122" s="14" t="str">
        <f t="shared" si="109"/>
        <v/>
      </c>
      <c r="BQ122" s="14" t="str">
        <f t="shared" si="110"/>
        <v/>
      </c>
      <c r="BS122" s="14" t="s">
        <v>1488</v>
      </c>
      <c r="BT122" s="14">
        <f t="shared" si="122"/>
        <v>8</v>
      </c>
      <c r="BU122" s="154" t="str">
        <f>$BG$108</f>
        <v>応</v>
      </c>
      <c r="BV122" s="14">
        <v>16</v>
      </c>
      <c r="BW122" s="14" t="str">
        <f t="shared" si="116"/>
        <v>演8応</v>
      </c>
      <c r="BX122" s="14">
        <f>入力5!AS20</f>
        <v>0</v>
      </c>
      <c r="BY122" s="14" t="str">
        <f>入力5!AT20</f>
        <v/>
      </c>
      <c r="BZ122" s="14" t="str">
        <f>入力5!AU20</f>
        <v/>
      </c>
      <c r="CA122" s="14" t="str">
        <f>入力5!AV20</f>
        <v/>
      </c>
      <c r="CB122" s="14" t="str">
        <f t="shared" si="119"/>
        <v/>
      </c>
      <c r="CC122" s="14" t="str">
        <f t="shared" si="123"/>
        <v/>
      </c>
      <c r="CD122" s="14" t="str">
        <f t="shared" si="111"/>
        <v/>
      </c>
      <c r="CE122" s="14" t="str">
        <f t="shared" si="112"/>
        <v/>
      </c>
      <c r="CG122" s="14" t="s">
        <v>1488</v>
      </c>
      <c r="CH122" s="14">
        <f t="shared" si="124"/>
        <v>8</v>
      </c>
      <c r="CI122" s="14" t="str">
        <f>$BG$108</f>
        <v>応</v>
      </c>
      <c r="CK122" s="156"/>
      <c r="CL122" s="156"/>
      <c r="CM122" s="156"/>
      <c r="CN122" s="156"/>
      <c r="CO122" s="156"/>
      <c r="CP122" s="156"/>
      <c r="CQ122" s="156"/>
      <c r="CR122" s="156"/>
      <c r="CS122" s="156"/>
      <c r="CT122" s="156"/>
      <c r="CU122" s="156"/>
      <c r="CV122" s="156"/>
      <c r="CW122" s="156"/>
      <c r="CX122" s="156"/>
      <c r="CY122" s="156"/>
      <c r="CZ122" s="156"/>
      <c r="DA122" s="156"/>
      <c r="DB122" s="156"/>
      <c r="DC122" s="156"/>
      <c r="DD122" s="156"/>
      <c r="DE122" s="156"/>
      <c r="DF122" s="156"/>
      <c r="DG122" s="156"/>
      <c r="DH122" s="156"/>
      <c r="DI122" s="156"/>
      <c r="DJ122" s="156"/>
      <c r="DK122" s="156"/>
      <c r="DL122" s="156"/>
      <c r="DM122" s="156"/>
      <c r="DN122" s="156"/>
      <c r="DO122" s="156"/>
      <c r="DP122" s="156"/>
      <c r="DQ122" s="156"/>
      <c r="DR122" s="156"/>
      <c r="DS122" s="156"/>
      <c r="DT122" s="156"/>
      <c r="DU122" s="156"/>
      <c r="DV122" s="156"/>
      <c r="DW122" s="156"/>
      <c r="DX122" s="156"/>
      <c r="DY122" s="156"/>
      <c r="DZ122" s="156"/>
      <c r="EA122" s="156"/>
      <c r="EB122" s="156"/>
      <c r="EC122" s="156"/>
      <c r="ED122" s="156"/>
      <c r="EE122" s="156"/>
      <c r="EF122" s="156"/>
      <c r="EG122" s="156"/>
      <c r="EH122" s="156"/>
    </row>
    <row r="123" spans="46:138" ht="18.75" customHeight="1">
      <c r="AT123" s="14">
        <v>17</v>
      </c>
      <c r="AU123" s="14" t="str">
        <f t="shared" si="114"/>
        <v>演9し</v>
      </c>
      <c r="AV123" s="14">
        <f>入力3!AS21</f>
        <v>0</v>
      </c>
      <c r="AW123" s="14" t="str">
        <f>入力3!AT21</f>
        <v/>
      </c>
      <c r="AX123" s="14" t="str">
        <f>入力3!AU21</f>
        <v/>
      </c>
      <c r="AY123" s="14" t="str">
        <f>入力3!AV21</f>
        <v/>
      </c>
      <c r="AZ123" s="14" t="str">
        <f t="shared" si="117"/>
        <v/>
      </c>
      <c r="BA123" s="14" t="str">
        <f t="shared" si="113"/>
        <v/>
      </c>
      <c r="BB123" s="14" t="str">
        <f t="shared" si="107"/>
        <v/>
      </c>
      <c r="BC123" s="14" t="str">
        <f t="shared" si="108"/>
        <v/>
      </c>
      <c r="BE123" s="14" t="s">
        <v>1488</v>
      </c>
      <c r="BF123" s="14">
        <f t="shared" si="120"/>
        <v>9</v>
      </c>
      <c r="BG123" s="14" t="str">
        <f>$BG$107</f>
        <v>し</v>
      </c>
      <c r="BH123" s="108">
        <v>17</v>
      </c>
      <c r="BI123" s="14" t="str">
        <f t="shared" si="115"/>
        <v>演9し</v>
      </c>
      <c r="BJ123" s="14">
        <f>入力4!AS21</f>
        <v>0</v>
      </c>
      <c r="BK123" s="14" t="str">
        <f>入力4!AT21</f>
        <v/>
      </c>
      <c r="BL123" s="14" t="str">
        <f>入力4!AU21</f>
        <v/>
      </c>
      <c r="BM123" s="14" t="str">
        <f>入力4!AV21</f>
        <v/>
      </c>
      <c r="BN123" s="14" t="str">
        <f t="shared" si="118"/>
        <v/>
      </c>
      <c r="BO123" s="14" t="str">
        <f t="shared" si="121"/>
        <v/>
      </c>
      <c r="BP123" s="14" t="str">
        <f t="shared" si="109"/>
        <v/>
      </c>
      <c r="BQ123" s="14" t="str">
        <f t="shared" si="110"/>
        <v/>
      </c>
      <c r="BS123" s="14" t="s">
        <v>1488</v>
      </c>
      <c r="BT123" s="14">
        <f t="shared" si="122"/>
        <v>9</v>
      </c>
      <c r="BU123" s="154" t="str">
        <f>$BG$107</f>
        <v>し</v>
      </c>
      <c r="BV123" s="14">
        <v>17</v>
      </c>
      <c r="BW123" s="14" t="str">
        <f t="shared" si="116"/>
        <v>演9し</v>
      </c>
      <c r="BX123" s="14">
        <f>入力5!AS21</f>
        <v>0</v>
      </c>
      <c r="BY123" s="14" t="str">
        <f>入力5!AT21</f>
        <v/>
      </c>
      <c r="BZ123" s="14" t="str">
        <f>入力5!AU21</f>
        <v/>
      </c>
      <c r="CA123" s="14" t="str">
        <f>入力5!AV21</f>
        <v/>
      </c>
      <c r="CB123" s="14" t="str">
        <f t="shared" si="119"/>
        <v/>
      </c>
      <c r="CC123" s="14" t="str">
        <f t="shared" si="123"/>
        <v/>
      </c>
      <c r="CD123" s="14" t="str">
        <f t="shared" si="111"/>
        <v/>
      </c>
      <c r="CE123" s="14" t="str">
        <f t="shared" si="112"/>
        <v/>
      </c>
      <c r="CG123" s="14" t="s">
        <v>1488</v>
      </c>
      <c r="CH123" s="14">
        <f t="shared" si="124"/>
        <v>9</v>
      </c>
      <c r="CI123" s="14" t="str">
        <f>$BG$107</f>
        <v>し</v>
      </c>
      <c r="CK123" s="156"/>
      <c r="CL123" s="156"/>
      <c r="CM123" s="156"/>
      <c r="CN123" s="156"/>
      <c r="CO123" s="156"/>
      <c r="CP123" s="156"/>
      <c r="CQ123" s="156"/>
      <c r="CR123" s="156"/>
      <c r="CS123" s="156"/>
      <c r="CT123" s="156"/>
      <c r="CU123" s="156"/>
      <c r="CV123" s="156"/>
      <c r="CW123" s="156"/>
      <c r="CX123" s="156"/>
      <c r="CY123" s="156"/>
      <c r="CZ123" s="156"/>
      <c r="DA123" s="156"/>
      <c r="DB123" s="156"/>
      <c r="DC123" s="156"/>
      <c r="DD123" s="156"/>
      <c r="DE123" s="156"/>
      <c r="DF123" s="156"/>
      <c r="DG123" s="156"/>
      <c r="DH123" s="156"/>
      <c r="DI123" s="156"/>
      <c r="DJ123" s="156"/>
      <c r="DK123" s="156"/>
      <c r="DL123" s="156"/>
      <c r="DM123" s="156"/>
      <c r="DN123" s="156"/>
      <c r="DO123" s="156"/>
      <c r="DP123" s="156"/>
      <c r="DQ123" s="156"/>
      <c r="DR123" s="156"/>
      <c r="DS123" s="156"/>
      <c r="DT123" s="156"/>
      <c r="DU123" s="156"/>
      <c r="DV123" s="156"/>
      <c r="DW123" s="156"/>
      <c r="DX123" s="156"/>
      <c r="DY123" s="156"/>
      <c r="DZ123" s="156"/>
      <c r="EA123" s="156"/>
      <c r="EB123" s="156"/>
      <c r="EC123" s="156"/>
      <c r="ED123" s="156"/>
      <c r="EE123" s="156"/>
      <c r="EF123" s="156"/>
      <c r="EG123" s="156"/>
      <c r="EH123" s="156"/>
    </row>
    <row r="124" spans="46:138" ht="18.75" customHeight="1">
      <c r="AT124" s="14">
        <v>18</v>
      </c>
      <c r="AU124" s="14" t="str">
        <f t="shared" si="114"/>
        <v>演9応</v>
      </c>
      <c r="AV124" s="14">
        <f>入力3!AS22</f>
        <v>0</v>
      </c>
      <c r="AW124" s="14" t="str">
        <f>入力3!AT22</f>
        <v/>
      </c>
      <c r="AX124" s="14" t="str">
        <f>入力3!AU22</f>
        <v/>
      </c>
      <c r="AY124" s="14" t="str">
        <f>入力3!AV22</f>
        <v/>
      </c>
      <c r="AZ124" s="14" t="str">
        <f t="shared" si="117"/>
        <v/>
      </c>
      <c r="BA124" s="14" t="str">
        <f t="shared" si="113"/>
        <v/>
      </c>
      <c r="BB124" s="14" t="str">
        <f t="shared" si="107"/>
        <v/>
      </c>
      <c r="BC124" s="14" t="str">
        <f t="shared" si="108"/>
        <v/>
      </c>
      <c r="BE124" s="14" t="s">
        <v>1488</v>
      </c>
      <c r="BF124" s="14">
        <f t="shared" si="120"/>
        <v>9</v>
      </c>
      <c r="BG124" s="14" t="str">
        <f>$BG$108</f>
        <v>応</v>
      </c>
      <c r="BH124" s="108">
        <v>18</v>
      </c>
      <c r="BI124" s="14" t="str">
        <f t="shared" si="115"/>
        <v>演9応</v>
      </c>
      <c r="BJ124" s="14">
        <f>入力4!AS22</f>
        <v>0</v>
      </c>
      <c r="BK124" s="14" t="str">
        <f>入力4!AT22</f>
        <v/>
      </c>
      <c r="BL124" s="14" t="str">
        <f>入力4!AU22</f>
        <v/>
      </c>
      <c r="BM124" s="14" t="str">
        <f>入力4!AV22</f>
        <v/>
      </c>
      <c r="BN124" s="14" t="str">
        <f t="shared" si="118"/>
        <v/>
      </c>
      <c r="BO124" s="14" t="str">
        <f t="shared" si="121"/>
        <v/>
      </c>
      <c r="BP124" s="14" t="str">
        <f t="shared" si="109"/>
        <v/>
      </c>
      <c r="BQ124" s="14" t="str">
        <f t="shared" si="110"/>
        <v/>
      </c>
      <c r="BS124" s="14" t="s">
        <v>1488</v>
      </c>
      <c r="BT124" s="14">
        <f t="shared" si="122"/>
        <v>9</v>
      </c>
      <c r="BU124" s="154" t="str">
        <f>$BG$108</f>
        <v>応</v>
      </c>
      <c r="BV124" s="14">
        <v>18</v>
      </c>
      <c r="BW124" s="14" t="str">
        <f t="shared" si="116"/>
        <v>演9応</v>
      </c>
      <c r="BX124" s="14">
        <f>入力5!AS22</f>
        <v>0</v>
      </c>
      <c r="BY124" s="14" t="str">
        <f>入力5!AT22</f>
        <v/>
      </c>
      <c r="BZ124" s="14" t="str">
        <f>入力5!AU22</f>
        <v/>
      </c>
      <c r="CA124" s="14" t="str">
        <f>入力5!AV22</f>
        <v/>
      </c>
      <c r="CB124" s="14" t="str">
        <f t="shared" si="119"/>
        <v/>
      </c>
      <c r="CC124" s="14" t="str">
        <f t="shared" si="123"/>
        <v/>
      </c>
      <c r="CD124" s="14" t="str">
        <f t="shared" si="111"/>
        <v/>
      </c>
      <c r="CE124" s="14" t="str">
        <f t="shared" si="112"/>
        <v/>
      </c>
      <c r="CG124" s="14" t="s">
        <v>1488</v>
      </c>
      <c r="CH124" s="14">
        <f t="shared" si="124"/>
        <v>9</v>
      </c>
      <c r="CI124" s="14" t="str">
        <f>$BG$108</f>
        <v>応</v>
      </c>
      <c r="CK124" s="156"/>
      <c r="CL124" s="156"/>
      <c r="CM124" s="156"/>
      <c r="CN124" s="156"/>
      <c r="CO124" s="156"/>
      <c r="CP124" s="156"/>
      <c r="CQ124" s="156"/>
      <c r="CR124" s="156"/>
      <c r="CS124" s="156"/>
      <c r="CT124" s="156"/>
      <c r="CU124" s="156"/>
      <c r="CV124" s="156"/>
      <c r="CW124" s="156"/>
      <c r="CX124" s="156"/>
      <c r="CY124" s="156"/>
      <c r="CZ124" s="156"/>
      <c r="DA124" s="156"/>
      <c r="DB124" s="156"/>
      <c r="DC124" s="156"/>
      <c r="DD124" s="156"/>
      <c r="DE124" s="156"/>
      <c r="DF124" s="156"/>
      <c r="DG124" s="156"/>
      <c r="DH124" s="156"/>
      <c r="DI124" s="156"/>
      <c r="DJ124" s="156"/>
      <c r="DK124" s="156"/>
      <c r="DL124" s="156"/>
      <c r="DM124" s="156"/>
      <c r="DN124" s="156"/>
      <c r="DO124" s="156"/>
      <c r="DP124" s="156"/>
      <c r="DQ124" s="156"/>
      <c r="DR124" s="156"/>
      <c r="DS124" s="156"/>
      <c r="DT124" s="156"/>
      <c r="DU124" s="156"/>
      <c r="DV124" s="156"/>
      <c r="DW124" s="156"/>
      <c r="DX124" s="156"/>
      <c r="DY124" s="156"/>
      <c r="DZ124" s="156"/>
      <c r="EA124" s="156"/>
      <c r="EB124" s="156"/>
      <c r="EC124" s="156"/>
      <c r="ED124" s="156"/>
      <c r="EE124" s="156"/>
      <c r="EF124" s="156"/>
      <c r="EG124" s="156"/>
      <c r="EH124" s="156"/>
    </row>
    <row r="125" spans="46:138" ht="18.75" customHeight="1">
      <c r="AT125" s="14">
        <v>19</v>
      </c>
      <c r="AU125" s="14" t="str">
        <f t="shared" si="114"/>
        <v>演10し</v>
      </c>
      <c r="AV125" s="14">
        <f>入力3!AS23</f>
        <v>0</v>
      </c>
      <c r="AW125" s="14" t="str">
        <f>入力3!AT23</f>
        <v/>
      </c>
      <c r="AX125" s="14" t="str">
        <f>入力3!AU23</f>
        <v/>
      </c>
      <c r="AY125" s="14" t="str">
        <f>入力3!AV23</f>
        <v/>
      </c>
      <c r="AZ125" s="14" t="str">
        <f t="shared" si="117"/>
        <v/>
      </c>
      <c r="BA125" s="14" t="str">
        <f t="shared" si="113"/>
        <v/>
      </c>
      <c r="BB125" s="14" t="str">
        <f t="shared" si="107"/>
        <v/>
      </c>
      <c r="BC125" s="14" t="str">
        <f t="shared" si="108"/>
        <v/>
      </c>
      <c r="BE125" s="14" t="s">
        <v>1488</v>
      </c>
      <c r="BF125" s="14">
        <f t="shared" si="120"/>
        <v>10</v>
      </c>
      <c r="BG125" s="14" t="str">
        <f>$BG$107</f>
        <v>し</v>
      </c>
      <c r="BH125" s="108">
        <v>19</v>
      </c>
      <c r="BI125" s="14" t="str">
        <f t="shared" si="115"/>
        <v>演10し</v>
      </c>
      <c r="BJ125" s="14">
        <f>入力4!AS23</f>
        <v>0</v>
      </c>
      <c r="BK125" s="14" t="str">
        <f>入力4!AT23</f>
        <v/>
      </c>
      <c r="BL125" s="14" t="str">
        <f>入力4!AU23</f>
        <v/>
      </c>
      <c r="BM125" s="14" t="str">
        <f>入力4!AV23</f>
        <v/>
      </c>
      <c r="BN125" s="14" t="str">
        <f t="shared" si="118"/>
        <v/>
      </c>
      <c r="BO125" s="14" t="str">
        <f t="shared" si="121"/>
        <v/>
      </c>
      <c r="BP125" s="14" t="str">
        <f t="shared" si="109"/>
        <v/>
      </c>
      <c r="BQ125" s="14" t="str">
        <f t="shared" si="110"/>
        <v/>
      </c>
      <c r="BS125" s="14" t="s">
        <v>1488</v>
      </c>
      <c r="BT125" s="14">
        <f t="shared" si="122"/>
        <v>10</v>
      </c>
      <c r="BU125" s="154" t="str">
        <f>$BG$107</f>
        <v>し</v>
      </c>
      <c r="BV125" s="14">
        <v>19</v>
      </c>
      <c r="BW125" s="14" t="str">
        <f t="shared" si="116"/>
        <v>演10し</v>
      </c>
      <c r="BX125" s="14">
        <f>入力5!AS23</f>
        <v>0</v>
      </c>
      <c r="BY125" s="14" t="str">
        <f>入力5!AT23</f>
        <v/>
      </c>
      <c r="BZ125" s="14" t="str">
        <f>入力5!AU23</f>
        <v/>
      </c>
      <c r="CA125" s="14" t="str">
        <f>入力5!AV23</f>
        <v/>
      </c>
      <c r="CB125" s="14" t="str">
        <f t="shared" si="119"/>
        <v/>
      </c>
      <c r="CC125" s="14" t="str">
        <f t="shared" si="123"/>
        <v/>
      </c>
      <c r="CD125" s="14" t="str">
        <f t="shared" si="111"/>
        <v/>
      </c>
      <c r="CE125" s="14" t="str">
        <f t="shared" si="112"/>
        <v/>
      </c>
      <c r="CG125" s="14" t="s">
        <v>1488</v>
      </c>
      <c r="CH125" s="14">
        <f t="shared" si="124"/>
        <v>10</v>
      </c>
      <c r="CI125" s="14" t="str">
        <f>$BG$107</f>
        <v>し</v>
      </c>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6"/>
      <c r="DJ125" s="156"/>
      <c r="DK125" s="156"/>
      <c r="DL125" s="156"/>
      <c r="DM125" s="156"/>
      <c r="DN125" s="156"/>
      <c r="DO125" s="156"/>
      <c r="DP125" s="156"/>
      <c r="DQ125" s="156"/>
      <c r="DR125" s="156"/>
      <c r="DS125" s="156"/>
      <c r="DT125" s="156"/>
      <c r="DU125" s="156"/>
      <c r="DV125" s="156"/>
      <c r="DW125" s="156"/>
      <c r="DX125" s="156"/>
      <c r="DY125" s="156"/>
      <c r="DZ125" s="156"/>
      <c r="EA125" s="156"/>
      <c r="EB125" s="156"/>
      <c r="EC125" s="156"/>
      <c r="ED125" s="156"/>
      <c r="EE125" s="156"/>
      <c r="EF125" s="156"/>
      <c r="EG125" s="156"/>
      <c r="EH125" s="156"/>
    </row>
    <row r="126" spans="46:138" ht="18.75" customHeight="1">
      <c r="AT126" s="14">
        <v>20</v>
      </c>
      <c r="AU126" s="14" t="str">
        <f t="shared" si="114"/>
        <v>演10応</v>
      </c>
      <c r="AV126" s="14">
        <f>入力3!AS24</f>
        <v>0</v>
      </c>
      <c r="AW126" s="14" t="str">
        <f>入力3!AT24</f>
        <v/>
      </c>
      <c r="AX126" s="14" t="str">
        <f>入力3!AU24</f>
        <v/>
      </c>
      <c r="AY126" s="14" t="str">
        <f>入力3!AV24</f>
        <v/>
      </c>
      <c r="AZ126" s="14" t="str">
        <f t="shared" si="117"/>
        <v/>
      </c>
      <c r="BA126" s="14" t="str">
        <f t="shared" si="113"/>
        <v/>
      </c>
      <c r="BB126" s="14" t="str">
        <f t="shared" si="107"/>
        <v/>
      </c>
      <c r="BC126" s="14" t="str">
        <f t="shared" si="108"/>
        <v/>
      </c>
      <c r="BE126" s="14" t="s">
        <v>1488</v>
      </c>
      <c r="BF126" s="14">
        <f t="shared" si="120"/>
        <v>10</v>
      </c>
      <c r="BG126" s="14" t="str">
        <f>$BG$108</f>
        <v>応</v>
      </c>
      <c r="BH126" s="108">
        <v>20</v>
      </c>
      <c r="BI126" s="14" t="str">
        <f t="shared" si="115"/>
        <v>演10応</v>
      </c>
      <c r="BJ126" s="14">
        <f>入力4!AS24</f>
        <v>0</v>
      </c>
      <c r="BK126" s="14" t="str">
        <f>入力4!AT24</f>
        <v/>
      </c>
      <c r="BL126" s="14" t="str">
        <f>入力4!AU24</f>
        <v/>
      </c>
      <c r="BM126" s="14" t="str">
        <f>入力4!AV24</f>
        <v/>
      </c>
      <c r="BN126" s="14" t="str">
        <f t="shared" si="118"/>
        <v/>
      </c>
      <c r="BO126" s="14" t="str">
        <f t="shared" si="121"/>
        <v/>
      </c>
      <c r="BP126" s="14" t="str">
        <f t="shared" si="109"/>
        <v/>
      </c>
      <c r="BQ126" s="14" t="str">
        <f t="shared" si="110"/>
        <v/>
      </c>
      <c r="BS126" s="14" t="s">
        <v>1488</v>
      </c>
      <c r="BT126" s="14">
        <f t="shared" si="122"/>
        <v>10</v>
      </c>
      <c r="BU126" s="154" t="str">
        <f>$BG$108</f>
        <v>応</v>
      </c>
      <c r="BV126" s="14">
        <v>20</v>
      </c>
      <c r="BW126" s="14" t="str">
        <f t="shared" si="116"/>
        <v>演10応</v>
      </c>
      <c r="BX126" s="14">
        <f>入力5!AS24</f>
        <v>0</v>
      </c>
      <c r="BY126" s="14" t="str">
        <f>入力5!AT24</f>
        <v/>
      </c>
      <c r="BZ126" s="14" t="str">
        <f>入力5!AU24</f>
        <v/>
      </c>
      <c r="CA126" s="14" t="str">
        <f>入力5!AV24</f>
        <v/>
      </c>
      <c r="CB126" s="14" t="str">
        <f t="shared" si="119"/>
        <v/>
      </c>
      <c r="CC126" s="14" t="str">
        <f t="shared" si="123"/>
        <v/>
      </c>
      <c r="CD126" s="14" t="str">
        <f t="shared" si="111"/>
        <v/>
      </c>
      <c r="CE126" s="14" t="str">
        <f t="shared" si="112"/>
        <v/>
      </c>
      <c r="CG126" s="14" t="s">
        <v>1488</v>
      </c>
      <c r="CH126" s="14">
        <f t="shared" si="124"/>
        <v>10</v>
      </c>
      <c r="CI126" s="14" t="str">
        <f>$BG$108</f>
        <v>応</v>
      </c>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c r="DF126" s="156"/>
      <c r="DG126" s="156"/>
      <c r="DH126" s="156"/>
      <c r="DI126" s="156"/>
      <c r="DJ126" s="156"/>
      <c r="DK126" s="156"/>
      <c r="DL126" s="156"/>
      <c r="DM126" s="156"/>
      <c r="DN126" s="156"/>
      <c r="DO126" s="156"/>
      <c r="DP126" s="156"/>
      <c r="DQ126" s="156"/>
      <c r="DR126" s="156"/>
      <c r="DS126" s="156"/>
      <c r="DT126" s="156"/>
      <c r="DU126" s="156"/>
      <c r="DV126" s="156"/>
      <c r="DW126" s="156"/>
      <c r="DX126" s="156"/>
      <c r="DY126" s="156"/>
      <c r="DZ126" s="156"/>
      <c r="EA126" s="156"/>
      <c r="EB126" s="156"/>
      <c r="EC126" s="156"/>
      <c r="ED126" s="156"/>
      <c r="EE126" s="156"/>
      <c r="EF126" s="156"/>
      <c r="EG126" s="156"/>
      <c r="EH126" s="156"/>
    </row>
    <row r="127" spans="46:138" ht="18.75" customHeight="1">
      <c r="AT127" s="14">
        <v>21</v>
      </c>
      <c r="AU127" s="14" t="str">
        <f t="shared" si="114"/>
        <v>演11し</v>
      </c>
      <c r="AV127" s="14">
        <f>入力3!AS25</f>
        <v>0</v>
      </c>
      <c r="AW127" s="14" t="str">
        <f>入力3!AT25</f>
        <v/>
      </c>
      <c r="AX127" s="14" t="str">
        <f>入力3!AU25</f>
        <v/>
      </c>
      <c r="AY127" s="14" t="str">
        <f>入力3!AV25</f>
        <v/>
      </c>
      <c r="AZ127" s="14" t="str">
        <f t="shared" si="117"/>
        <v/>
      </c>
      <c r="BA127" s="14" t="str">
        <f t="shared" si="113"/>
        <v/>
      </c>
      <c r="BB127" s="14" t="str">
        <f t="shared" si="107"/>
        <v/>
      </c>
      <c r="BC127" s="14" t="str">
        <f t="shared" si="108"/>
        <v/>
      </c>
      <c r="BE127" s="14" t="s">
        <v>1488</v>
      </c>
      <c r="BF127" s="14">
        <f t="shared" si="120"/>
        <v>11</v>
      </c>
      <c r="BG127" s="14" t="str">
        <f>$BG$107</f>
        <v>し</v>
      </c>
      <c r="BH127" s="108">
        <v>21</v>
      </c>
      <c r="BI127" s="14" t="str">
        <f t="shared" si="115"/>
        <v>演11し</v>
      </c>
      <c r="BJ127" s="14">
        <f>入力4!AS25</f>
        <v>0</v>
      </c>
      <c r="BK127" s="14" t="str">
        <f>入力4!AT25</f>
        <v/>
      </c>
      <c r="BL127" s="14" t="str">
        <f>入力4!AU25</f>
        <v/>
      </c>
      <c r="BM127" s="14" t="str">
        <f>入力4!AV25</f>
        <v/>
      </c>
      <c r="BN127" s="14" t="str">
        <f t="shared" si="118"/>
        <v/>
      </c>
      <c r="BO127" s="14" t="str">
        <f t="shared" si="121"/>
        <v/>
      </c>
      <c r="BP127" s="14" t="str">
        <f t="shared" si="109"/>
        <v/>
      </c>
      <c r="BQ127" s="14" t="str">
        <f t="shared" si="110"/>
        <v/>
      </c>
      <c r="BS127" s="14" t="s">
        <v>1488</v>
      </c>
      <c r="BT127" s="14">
        <f t="shared" si="122"/>
        <v>11</v>
      </c>
      <c r="BU127" s="154" t="str">
        <f>$BG$107</f>
        <v>し</v>
      </c>
      <c r="BV127" s="14">
        <v>21</v>
      </c>
      <c r="BW127" s="14" t="str">
        <f t="shared" si="116"/>
        <v>演11し</v>
      </c>
      <c r="BX127" s="14">
        <f>入力5!AS25</f>
        <v>0</v>
      </c>
      <c r="BY127" s="14" t="str">
        <f>入力5!AT25</f>
        <v/>
      </c>
      <c r="BZ127" s="14" t="str">
        <f>入力5!AU25</f>
        <v/>
      </c>
      <c r="CA127" s="14" t="str">
        <f>入力5!AV25</f>
        <v/>
      </c>
      <c r="CB127" s="14" t="str">
        <f t="shared" si="119"/>
        <v/>
      </c>
      <c r="CC127" s="14" t="str">
        <f t="shared" si="123"/>
        <v/>
      </c>
      <c r="CD127" s="14" t="str">
        <f t="shared" si="111"/>
        <v/>
      </c>
      <c r="CE127" s="14" t="str">
        <f t="shared" si="112"/>
        <v/>
      </c>
      <c r="CG127" s="14" t="s">
        <v>1488</v>
      </c>
      <c r="CH127" s="14">
        <f t="shared" si="124"/>
        <v>11</v>
      </c>
      <c r="CI127" s="14" t="str">
        <f>$BG$107</f>
        <v>し</v>
      </c>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6"/>
      <c r="DJ127" s="156"/>
      <c r="DK127" s="156"/>
      <c r="DL127" s="156"/>
      <c r="DM127" s="156"/>
      <c r="DN127" s="156"/>
      <c r="DO127" s="156"/>
      <c r="DP127" s="156"/>
      <c r="DQ127" s="156"/>
      <c r="DR127" s="156"/>
      <c r="DS127" s="156"/>
      <c r="DT127" s="156"/>
      <c r="DU127" s="156"/>
      <c r="DV127" s="156"/>
      <c r="DW127" s="156"/>
      <c r="DX127" s="156"/>
      <c r="DY127" s="156"/>
      <c r="DZ127" s="156"/>
      <c r="EA127" s="156"/>
      <c r="EB127" s="156"/>
      <c r="EC127" s="156"/>
      <c r="ED127" s="156"/>
      <c r="EE127" s="156"/>
      <c r="EF127" s="156"/>
      <c r="EG127" s="156"/>
      <c r="EH127" s="156"/>
    </row>
    <row r="128" spans="46:138" ht="18.75" customHeight="1">
      <c r="AT128" s="14">
        <v>22</v>
      </c>
      <c r="AU128" s="14" t="str">
        <f t="shared" si="114"/>
        <v>演11応</v>
      </c>
      <c r="AV128" s="14">
        <f>入力3!AS26</f>
        <v>0</v>
      </c>
      <c r="AW128" s="14" t="str">
        <f>入力3!AT26</f>
        <v/>
      </c>
      <c r="AX128" s="14" t="str">
        <f>入力3!AU26</f>
        <v/>
      </c>
      <c r="AY128" s="14" t="str">
        <f>入力3!AV26</f>
        <v/>
      </c>
      <c r="AZ128" s="14" t="str">
        <f t="shared" si="117"/>
        <v/>
      </c>
      <c r="BA128" s="14" t="str">
        <f t="shared" si="113"/>
        <v/>
      </c>
      <c r="BB128" s="14" t="str">
        <f t="shared" si="107"/>
        <v/>
      </c>
      <c r="BC128" s="14" t="str">
        <f t="shared" si="108"/>
        <v/>
      </c>
      <c r="BE128" s="14" t="s">
        <v>1488</v>
      </c>
      <c r="BF128" s="14">
        <f t="shared" si="120"/>
        <v>11</v>
      </c>
      <c r="BG128" s="14" t="str">
        <f>$BG$108</f>
        <v>応</v>
      </c>
      <c r="BH128" s="108">
        <v>22</v>
      </c>
      <c r="BI128" s="14" t="str">
        <f t="shared" si="115"/>
        <v>演11応</v>
      </c>
      <c r="BJ128" s="14">
        <f>入力4!AS26</f>
        <v>0</v>
      </c>
      <c r="BK128" s="14" t="str">
        <f>入力4!AT26</f>
        <v/>
      </c>
      <c r="BL128" s="14" t="str">
        <f>入力4!AU26</f>
        <v/>
      </c>
      <c r="BM128" s="14" t="str">
        <f>入力4!AV26</f>
        <v/>
      </c>
      <c r="BN128" s="14" t="str">
        <f t="shared" si="118"/>
        <v/>
      </c>
      <c r="BO128" s="14" t="str">
        <f t="shared" si="121"/>
        <v/>
      </c>
      <c r="BP128" s="14" t="str">
        <f t="shared" si="109"/>
        <v/>
      </c>
      <c r="BQ128" s="14" t="str">
        <f t="shared" si="110"/>
        <v/>
      </c>
      <c r="BS128" s="14" t="s">
        <v>1488</v>
      </c>
      <c r="BT128" s="14">
        <f t="shared" si="122"/>
        <v>11</v>
      </c>
      <c r="BU128" s="154" t="str">
        <f>$BG$108</f>
        <v>応</v>
      </c>
      <c r="BV128" s="14">
        <v>22</v>
      </c>
      <c r="BW128" s="14" t="str">
        <f t="shared" si="116"/>
        <v>演11応</v>
      </c>
      <c r="BX128" s="14">
        <f>入力5!AS26</f>
        <v>0</v>
      </c>
      <c r="BY128" s="14" t="str">
        <f>入力5!AT26</f>
        <v/>
      </c>
      <c r="BZ128" s="14" t="str">
        <f>入力5!AU26</f>
        <v/>
      </c>
      <c r="CA128" s="14" t="str">
        <f>入力5!AV26</f>
        <v/>
      </c>
      <c r="CB128" s="14" t="str">
        <f t="shared" si="119"/>
        <v/>
      </c>
      <c r="CC128" s="14" t="str">
        <f t="shared" si="123"/>
        <v/>
      </c>
      <c r="CD128" s="14" t="str">
        <f t="shared" si="111"/>
        <v/>
      </c>
      <c r="CE128" s="14" t="str">
        <f t="shared" si="112"/>
        <v/>
      </c>
      <c r="CG128" s="14" t="s">
        <v>1488</v>
      </c>
      <c r="CH128" s="14">
        <f t="shared" si="124"/>
        <v>11</v>
      </c>
      <c r="CI128" s="14" t="str">
        <f>$BG$108</f>
        <v>応</v>
      </c>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6"/>
      <c r="DJ128" s="156"/>
      <c r="DK128" s="156"/>
      <c r="DL128" s="156"/>
      <c r="DM128" s="156"/>
      <c r="DN128" s="156"/>
      <c r="DO128" s="156"/>
      <c r="DP128" s="156"/>
      <c r="DQ128" s="156"/>
      <c r="DR128" s="156"/>
      <c r="DS128" s="156"/>
      <c r="DT128" s="156"/>
      <c r="DU128" s="156"/>
      <c r="DV128" s="156"/>
      <c r="DW128" s="156"/>
      <c r="DX128" s="156"/>
      <c r="DY128" s="156"/>
      <c r="DZ128" s="156"/>
      <c r="EA128" s="156"/>
      <c r="EB128" s="156"/>
      <c r="EC128" s="156"/>
      <c r="ED128" s="156"/>
      <c r="EE128" s="156"/>
      <c r="EF128" s="156"/>
      <c r="EG128" s="156"/>
      <c r="EH128" s="156"/>
    </row>
    <row r="129" spans="46:138" ht="18.75" customHeight="1">
      <c r="AT129" s="14">
        <v>23</v>
      </c>
      <c r="AU129" s="14" t="str">
        <f t="shared" si="114"/>
        <v>演12し</v>
      </c>
      <c r="AV129" s="14">
        <f>入力3!AS27</f>
        <v>0</v>
      </c>
      <c r="AW129" s="14" t="str">
        <f>入力3!AT27</f>
        <v/>
      </c>
      <c r="AX129" s="14" t="str">
        <f>入力3!AU27</f>
        <v/>
      </c>
      <c r="AY129" s="14" t="str">
        <f>入力3!AV27</f>
        <v/>
      </c>
      <c r="AZ129" s="14" t="str">
        <f t="shared" si="117"/>
        <v/>
      </c>
      <c r="BA129" s="14" t="str">
        <f t="shared" si="113"/>
        <v/>
      </c>
      <c r="BB129" s="14" t="str">
        <f t="shared" si="107"/>
        <v/>
      </c>
      <c r="BC129" s="14" t="str">
        <f t="shared" si="108"/>
        <v/>
      </c>
      <c r="BE129" s="14" t="s">
        <v>1488</v>
      </c>
      <c r="BF129" s="14">
        <f t="shared" si="120"/>
        <v>12</v>
      </c>
      <c r="BG129" s="14" t="str">
        <f>$BG$107</f>
        <v>し</v>
      </c>
      <c r="BH129" s="108">
        <v>23</v>
      </c>
      <c r="BI129" s="14" t="str">
        <f t="shared" si="115"/>
        <v>演12し</v>
      </c>
      <c r="BJ129" s="14">
        <f>入力4!AS27</f>
        <v>0</v>
      </c>
      <c r="BK129" s="14" t="str">
        <f>入力4!AT27</f>
        <v/>
      </c>
      <c r="BL129" s="14" t="str">
        <f>入力4!AU27</f>
        <v/>
      </c>
      <c r="BM129" s="14" t="str">
        <f>入力4!AV27</f>
        <v/>
      </c>
      <c r="BN129" s="14" t="str">
        <f t="shared" si="118"/>
        <v/>
      </c>
      <c r="BO129" s="14" t="str">
        <f t="shared" si="121"/>
        <v/>
      </c>
      <c r="BP129" s="14" t="str">
        <f t="shared" si="109"/>
        <v/>
      </c>
      <c r="BQ129" s="14" t="str">
        <f t="shared" si="110"/>
        <v/>
      </c>
      <c r="BS129" s="14" t="s">
        <v>1488</v>
      </c>
      <c r="BT129" s="14">
        <f t="shared" si="122"/>
        <v>12</v>
      </c>
      <c r="BU129" s="154" t="str">
        <f>$BG$107</f>
        <v>し</v>
      </c>
      <c r="BV129" s="14">
        <v>23</v>
      </c>
      <c r="BW129" s="14" t="str">
        <f t="shared" si="116"/>
        <v>演12し</v>
      </c>
      <c r="BX129" s="14">
        <f>入力5!AS27</f>
        <v>0</v>
      </c>
      <c r="BY129" s="14" t="str">
        <f>入力5!AT27</f>
        <v/>
      </c>
      <c r="BZ129" s="14" t="str">
        <f>入力5!AU27</f>
        <v/>
      </c>
      <c r="CA129" s="14" t="str">
        <f>入力5!AV27</f>
        <v/>
      </c>
      <c r="CB129" s="14" t="str">
        <f t="shared" si="119"/>
        <v/>
      </c>
      <c r="CC129" s="14" t="str">
        <f t="shared" si="123"/>
        <v/>
      </c>
      <c r="CD129" s="14" t="str">
        <f t="shared" si="111"/>
        <v/>
      </c>
      <c r="CE129" s="14" t="str">
        <f t="shared" si="112"/>
        <v/>
      </c>
      <c r="CG129" s="14" t="s">
        <v>1488</v>
      </c>
      <c r="CH129" s="14">
        <f t="shared" si="124"/>
        <v>12</v>
      </c>
      <c r="CI129" s="14" t="str">
        <f>$BG$107</f>
        <v>し</v>
      </c>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6"/>
      <c r="DJ129" s="156"/>
      <c r="DK129" s="156"/>
      <c r="DL129" s="156"/>
      <c r="DM129" s="156"/>
      <c r="DN129" s="156"/>
      <c r="DO129" s="156"/>
      <c r="DP129" s="156"/>
      <c r="DQ129" s="156"/>
      <c r="DR129" s="156"/>
      <c r="DS129" s="156"/>
      <c r="DT129" s="156"/>
      <c r="DU129" s="156"/>
      <c r="DV129" s="156"/>
      <c r="DW129" s="156"/>
      <c r="DX129" s="156"/>
      <c r="DY129" s="156"/>
      <c r="DZ129" s="156"/>
      <c r="EA129" s="156"/>
      <c r="EB129" s="156"/>
      <c r="EC129" s="156"/>
      <c r="ED129" s="156"/>
      <c r="EE129" s="156"/>
      <c r="EF129" s="156"/>
      <c r="EG129" s="156"/>
      <c r="EH129" s="156"/>
    </row>
    <row r="130" spans="46:138" ht="18.75" customHeight="1">
      <c r="AT130" s="14">
        <v>24</v>
      </c>
      <c r="AU130" s="14" t="str">
        <f t="shared" si="114"/>
        <v>演12応</v>
      </c>
      <c r="AV130" s="14">
        <f>入力3!AS28</f>
        <v>0</v>
      </c>
      <c r="AW130" s="14" t="str">
        <f>入力3!AT28</f>
        <v/>
      </c>
      <c r="AX130" s="14" t="str">
        <f>入力3!AU28</f>
        <v/>
      </c>
      <c r="AY130" s="14" t="str">
        <f>入力3!AV28</f>
        <v/>
      </c>
      <c r="AZ130" s="14" t="str">
        <f t="shared" si="117"/>
        <v/>
      </c>
      <c r="BA130" s="14" t="str">
        <f t="shared" si="113"/>
        <v/>
      </c>
      <c r="BB130" s="14" t="str">
        <f t="shared" si="107"/>
        <v/>
      </c>
      <c r="BC130" s="14" t="str">
        <f t="shared" si="108"/>
        <v/>
      </c>
      <c r="BE130" s="14" t="s">
        <v>1488</v>
      </c>
      <c r="BF130" s="14">
        <f t="shared" si="120"/>
        <v>12</v>
      </c>
      <c r="BG130" s="14" t="str">
        <f>$BG$108</f>
        <v>応</v>
      </c>
      <c r="BH130" s="108">
        <v>24</v>
      </c>
      <c r="BI130" s="14" t="str">
        <f t="shared" si="115"/>
        <v>演12応</v>
      </c>
      <c r="BJ130" s="14">
        <f>入力4!AS28</f>
        <v>0</v>
      </c>
      <c r="BK130" s="14" t="str">
        <f>入力4!AT28</f>
        <v/>
      </c>
      <c r="BL130" s="14" t="str">
        <f>入力4!AU28</f>
        <v/>
      </c>
      <c r="BM130" s="14" t="str">
        <f>入力4!AV28</f>
        <v/>
      </c>
      <c r="BN130" s="14" t="str">
        <f t="shared" si="118"/>
        <v/>
      </c>
      <c r="BO130" s="14" t="str">
        <f t="shared" si="121"/>
        <v/>
      </c>
      <c r="BP130" s="14" t="str">
        <f t="shared" si="109"/>
        <v/>
      </c>
      <c r="BQ130" s="14" t="str">
        <f t="shared" si="110"/>
        <v/>
      </c>
      <c r="BS130" s="14" t="s">
        <v>1488</v>
      </c>
      <c r="BT130" s="14">
        <f t="shared" si="122"/>
        <v>12</v>
      </c>
      <c r="BU130" s="154" t="str">
        <f>$BG$108</f>
        <v>応</v>
      </c>
      <c r="BV130" s="14">
        <v>24</v>
      </c>
      <c r="BW130" s="14" t="str">
        <f t="shared" si="116"/>
        <v>演12応</v>
      </c>
      <c r="BX130" s="14">
        <f>入力5!AS28</f>
        <v>0</v>
      </c>
      <c r="BY130" s="14" t="str">
        <f>入力5!AT28</f>
        <v/>
      </c>
      <c r="BZ130" s="14" t="str">
        <f>入力5!AU28</f>
        <v/>
      </c>
      <c r="CA130" s="14" t="str">
        <f>入力5!AV28</f>
        <v/>
      </c>
      <c r="CB130" s="14" t="str">
        <f t="shared" si="119"/>
        <v/>
      </c>
      <c r="CC130" s="14" t="str">
        <f t="shared" si="123"/>
        <v/>
      </c>
      <c r="CD130" s="14" t="str">
        <f t="shared" si="111"/>
        <v/>
      </c>
      <c r="CE130" s="14" t="str">
        <f t="shared" si="112"/>
        <v/>
      </c>
      <c r="CG130" s="14" t="s">
        <v>1488</v>
      </c>
      <c r="CH130" s="14">
        <f t="shared" si="124"/>
        <v>12</v>
      </c>
      <c r="CI130" s="14" t="str">
        <f>$BG$108</f>
        <v>応</v>
      </c>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6"/>
      <c r="DJ130" s="156"/>
      <c r="DK130" s="156"/>
      <c r="DL130" s="156"/>
      <c r="DM130" s="156"/>
      <c r="DN130" s="156"/>
      <c r="DO130" s="156"/>
      <c r="DP130" s="156"/>
      <c r="DQ130" s="156"/>
      <c r="DR130" s="156"/>
      <c r="DS130" s="156"/>
      <c r="DT130" s="156"/>
      <c r="DU130" s="156"/>
      <c r="DV130" s="156"/>
      <c r="DW130" s="156"/>
      <c r="DX130" s="156"/>
      <c r="DY130" s="156"/>
      <c r="DZ130" s="156"/>
      <c r="EA130" s="156"/>
      <c r="EB130" s="156"/>
      <c r="EC130" s="156"/>
      <c r="ED130" s="156"/>
      <c r="EE130" s="156"/>
      <c r="EF130" s="156"/>
      <c r="EG130" s="156"/>
      <c r="EH130" s="156"/>
    </row>
    <row r="131" spans="46:138" ht="18.75" customHeight="1">
      <c r="AT131" s="14">
        <v>25</v>
      </c>
      <c r="AU131" s="14" t="str">
        <f t="shared" si="114"/>
        <v>演13し</v>
      </c>
      <c r="AV131" s="14">
        <f>入力3!AS29</f>
        <v>0</v>
      </c>
      <c r="AW131" s="14" t="str">
        <f>入力3!AT29</f>
        <v/>
      </c>
      <c r="AX131" s="14" t="str">
        <f>入力3!AU29</f>
        <v/>
      </c>
      <c r="AY131" s="14" t="str">
        <f>入力3!AV29</f>
        <v/>
      </c>
      <c r="AZ131" s="14" t="str">
        <f t="shared" si="117"/>
        <v/>
      </c>
      <c r="BA131" s="14" t="str">
        <f t="shared" si="113"/>
        <v/>
      </c>
      <c r="BB131" s="14" t="str">
        <f t="shared" si="107"/>
        <v/>
      </c>
      <c r="BC131" s="14" t="str">
        <f t="shared" si="108"/>
        <v/>
      </c>
      <c r="BE131" s="14" t="s">
        <v>1488</v>
      </c>
      <c r="BF131" s="14">
        <f t="shared" si="120"/>
        <v>13</v>
      </c>
      <c r="BG131" s="14" t="str">
        <f>$BG$107</f>
        <v>し</v>
      </c>
      <c r="BH131" s="108">
        <v>25</v>
      </c>
      <c r="BI131" s="14" t="str">
        <f t="shared" si="115"/>
        <v>演13し</v>
      </c>
      <c r="BJ131" s="14">
        <f>入力4!AS29</f>
        <v>0</v>
      </c>
      <c r="BK131" s="14" t="str">
        <f>入力4!AT29</f>
        <v/>
      </c>
      <c r="BL131" s="14" t="str">
        <f>入力4!AU29</f>
        <v/>
      </c>
      <c r="BM131" s="14" t="str">
        <f>入力4!AV29</f>
        <v/>
      </c>
      <c r="BN131" s="14" t="str">
        <f t="shared" si="118"/>
        <v/>
      </c>
      <c r="BO131" s="14" t="str">
        <f t="shared" si="121"/>
        <v/>
      </c>
      <c r="BP131" s="14" t="str">
        <f t="shared" si="109"/>
        <v/>
      </c>
      <c r="BQ131" s="14" t="str">
        <f t="shared" si="110"/>
        <v/>
      </c>
      <c r="BS131" s="14" t="s">
        <v>1488</v>
      </c>
      <c r="BT131" s="14">
        <f t="shared" si="122"/>
        <v>13</v>
      </c>
      <c r="BU131" s="154" t="str">
        <f>$BG$107</f>
        <v>し</v>
      </c>
      <c r="BV131" s="14">
        <v>25</v>
      </c>
      <c r="BW131" s="14" t="str">
        <f t="shared" si="116"/>
        <v>演13し</v>
      </c>
      <c r="BX131" s="14">
        <f>入力5!AS29</f>
        <v>0</v>
      </c>
      <c r="BY131" s="14" t="str">
        <f>入力5!AT29</f>
        <v/>
      </c>
      <c r="BZ131" s="14" t="str">
        <f>入力5!AU29</f>
        <v/>
      </c>
      <c r="CA131" s="14" t="str">
        <f>入力5!AV29</f>
        <v/>
      </c>
      <c r="CB131" s="14" t="str">
        <f t="shared" si="119"/>
        <v/>
      </c>
      <c r="CC131" s="14" t="str">
        <f t="shared" si="123"/>
        <v/>
      </c>
      <c r="CD131" s="14" t="str">
        <f t="shared" si="111"/>
        <v/>
      </c>
      <c r="CE131" s="14" t="str">
        <f t="shared" si="112"/>
        <v/>
      </c>
      <c r="CG131" s="14" t="s">
        <v>1488</v>
      </c>
      <c r="CH131" s="14">
        <f t="shared" si="124"/>
        <v>13</v>
      </c>
      <c r="CI131" s="14" t="str">
        <f>$BG$107</f>
        <v>し</v>
      </c>
      <c r="CK131" s="156"/>
      <c r="CL131" s="156"/>
      <c r="CM131" s="156"/>
      <c r="CN131" s="156"/>
      <c r="CO131" s="156"/>
      <c r="CP131" s="156"/>
      <c r="CQ131" s="156"/>
      <c r="CR131" s="156"/>
      <c r="CS131" s="156"/>
      <c r="CT131" s="156"/>
      <c r="CU131" s="156"/>
      <c r="CV131" s="156"/>
      <c r="CW131" s="156"/>
      <c r="CX131" s="156"/>
      <c r="CY131" s="156"/>
      <c r="CZ131" s="156"/>
      <c r="DA131" s="156"/>
      <c r="DB131" s="156"/>
      <c r="DC131" s="156"/>
      <c r="DD131" s="156"/>
      <c r="DE131" s="156"/>
      <c r="DF131" s="156"/>
      <c r="DG131" s="156"/>
      <c r="DH131" s="156"/>
      <c r="DI131" s="156"/>
      <c r="DJ131" s="156"/>
      <c r="DK131" s="156"/>
      <c r="DL131" s="156"/>
      <c r="DM131" s="156"/>
      <c r="DN131" s="156"/>
      <c r="DO131" s="156"/>
      <c r="DP131" s="156"/>
      <c r="DQ131" s="156"/>
      <c r="DR131" s="156"/>
      <c r="DS131" s="156"/>
      <c r="DT131" s="156"/>
      <c r="DU131" s="156"/>
      <c r="DV131" s="156"/>
      <c r="DW131" s="156"/>
      <c r="DX131" s="156"/>
      <c r="DY131" s="156"/>
      <c r="DZ131" s="156"/>
      <c r="EA131" s="156"/>
      <c r="EB131" s="156"/>
      <c r="EC131" s="156"/>
      <c r="ED131" s="156"/>
      <c r="EE131" s="156"/>
      <c r="EF131" s="156"/>
      <c r="EG131" s="156"/>
      <c r="EH131" s="156"/>
    </row>
    <row r="132" spans="46:138" ht="18.75" customHeight="1">
      <c r="AT132" s="14">
        <v>26</v>
      </c>
      <c r="AU132" s="14" t="str">
        <f t="shared" si="114"/>
        <v>演13応</v>
      </c>
      <c r="AV132" s="14">
        <f>入力3!AS30</f>
        <v>0</v>
      </c>
      <c r="AW132" s="14" t="str">
        <f>入力3!AT30</f>
        <v/>
      </c>
      <c r="AX132" s="14" t="str">
        <f>入力3!AU30</f>
        <v/>
      </c>
      <c r="AY132" s="14" t="str">
        <f>入力3!AV30</f>
        <v/>
      </c>
      <c r="AZ132" s="14" t="str">
        <f t="shared" si="117"/>
        <v/>
      </c>
      <c r="BA132" s="14" t="str">
        <f t="shared" si="113"/>
        <v/>
      </c>
      <c r="BB132" s="14" t="str">
        <f t="shared" si="107"/>
        <v/>
      </c>
      <c r="BC132" s="14" t="str">
        <f t="shared" si="108"/>
        <v/>
      </c>
      <c r="BE132" s="14" t="s">
        <v>1488</v>
      </c>
      <c r="BF132" s="14">
        <f t="shared" si="120"/>
        <v>13</v>
      </c>
      <c r="BG132" s="14" t="str">
        <f>$BG$108</f>
        <v>応</v>
      </c>
      <c r="BH132" s="108">
        <v>26</v>
      </c>
      <c r="BI132" s="14" t="str">
        <f t="shared" si="115"/>
        <v>演13応</v>
      </c>
      <c r="BJ132" s="14">
        <f>入力4!AS30</f>
        <v>0</v>
      </c>
      <c r="BK132" s="14" t="str">
        <f>入力4!AT30</f>
        <v/>
      </c>
      <c r="BL132" s="14" t="str">
        <f>入力4!AU30</f>
        <v/>
      </c>
      <c r="BM132" s="14" t="str">
        <f>入力4!AV30</f>
        <v/>
      </c>
      <c r="BN132" s="14" t="str">
        <f t="shared" si="118"/>
        <v/>
      </c>
      <c r="BO132" s="14" t="str">
        <f t="shared" si="121"/>
        <v/>
      </c>
      <c r="BP132" s="14" t="str">
        <f t="shared" si="109"/>
        <v/>
      </c>
      <c r="BQ132" s="14" t="str">
        <f t="shared" si="110"/>
        <v/>
      </c>
      <c r="BS132" s="14" t="s">
        <v>1488</v>
      </c>
      <c r="BT132" s="14">
        <f t="shared" si="122"/>
        <v>13</v>
      </c>
      <c r="BU132" s="154" t="str">
        <f>$BG$108</f>
        <v>応</v>
      </c>
      <c r="BV132" s="14">
        <v>26</v>
      </c>
      <c r="BW132" s="14" t="str">
        <f t="shared" si="116"/>
        <v>演13応</v>
      </c>
      <c r="BX132" s="14">
        <f>入力5!AS30</f>
        <v>0</v>
      </c>
      <c r="BY132" s="14" t="str">
        <f>入力5!AT30</f>
        <v/>
      </c>
      <c r="BZ132" s="14" t="str">
        <f>入力5!AU30</f>
        <v/>
      </c>
      <c r="CA132" s="14" t="str">
        <f>入力5!AV30</f>
        <v/>
      </c>
      <c r="CB132" s="14" t="str">
        <f t="shared" si="119"/>
        <v/>
      </c>
      <c r="CC132" s="14" t="str">
        <f t="shared" si="123"/>
        <v/>
      </c>
      <c r="CD132" s="14" t="str">
        <f t="shared" si="111"/>
        <v/>
      </c>
      <c r="CE132" s="14" t="str">
        <f t="shared" si="112"/>
        <v/>
      </c>
      <c r="CG132" s="14" t="s">
        <v>1488</v>
      </c>
      <c r="CH132" s="14">
        <f t="shared" si="124"/>
        <v>13</v>
      </c>
      <c r="CI132" s="14" t="str">
        <f>$BG$108</f>
        <v>応</v>
      </c>
      <c r="CK132" s="156"/>
      <c r="CL132" s="156"/>
      <c r="CM132" s="156"/>
      <c r="CN132" s="156"/>
      <c r="CO132" s="156"/>
      <c r="CP132" s="156"/>
      <c r="CQ132" s="156"/>
      <c r="CR132" s="156"/>
      <c r="CS132" s="156"/>
      <c r="CT132" s="156"/>
      <c r="CU132" s="156"/>
      <c r="CV132" s="156"/>
      <c r="CW132" s="156"/>
      <c r="CX132" s="156"/>
      <c r="CY132" s="156"/>
      <c r="CZ132" s="156"/>
      <c r="DA132" s="156"/>
      <c r="DB132" s="156"/>
      <c r="DC132" s="156"/>
      <c r="DD132" s="156"/>
      <c r="DE132" s="156"/>
      <c r="DF132" s="156"/>
      <c r="DG132" s="156"/>
      <c r="DH132" s="156"/>
      <c r="DI132" s="156"/>
      <c r="DJ132" s="156"/>
      <c r="DK132" s="156"/>
      <c r="DL132" s="156"/>
      <c r="DM132" s="156"/>
      <c r="DN132" s="156"/>
      <c r="DO132" s="156"/>
      <c r="DP132" s="156"/>
      <c r="DQ132" s="156"/>
      <c r="DR132" s="156"/>
      <c r="DS132" s="156"/>
      <c r="DT132" s="156"/>
      <c r="DU132" s="156"/>
      <c r="DV132" s="156"/>
      <c r="DW132" s="156"/>
      <c r="DX132" s="156"/>
      <c r="DY132" s="156"/>
      <c r="DZ132" s="156"/>
      <c r="EA132" s="156"/>
      <c r="EB132" s="156"/>
      <c r="EC132" s="156"/>
      <c r="ED132" s="156"/>
      <c r="EE132" s="156"/>
      <c r="EF132" s="156"/>
      <c r="EG132" s="156"/>
      <c r="EH132" s="156"/>
    </row>
    <row r="133" spans="46:138" ht="18.75" customHeight="1">
      <c r="AT133" s="14">
        <v>27</v>
      </c>
      <c r="AU133" s="14" t="str">
        <f t="shared" si="114"/>
        <v>演14し</v>
      </c>
      <c r="AV133" s="14">
        <f>入力3!AS31</f>
        <v>0</v>
      </c>
      <c r="AW133" s="14" t="str">
        <f>入力3!AT31</f>
        <v/>
      </c>
      <c r="AX133" s="14" t="str">
        <f>入力3!AU31</f>
        <v/>
      </c>
      <c r="AY133" s="14" t="str">
        <f>入力3!AV31</f>
        <v/>
      </c>
      <c r="AZ133" s="14" t="str">
        <f t="shared" si="117"/>
        <v/>
      </c>
      <c r="BA133" s="14" t="str">
        <f t="shared" si="113"/>
        <v/>
      </c>
      <c r="BB133" s="14" t="str">
        <f t="shared" ref="BB133:BB146" si="125">IFERROR(VLOOKUP($AV133,$B$5:$V$45,$S$1),"")</f>
        <v/>
      </c>
      <c r="BC133" s="14" t="str">
        <f t="shared" ref="BC133:BC146" si="126">IFERROR(VLOOKUP($AV133,$B$5:$AG$45,$AG$1),"")</f>
        <v/>
      </c>
      <c r="BE133" s="14" t="s">
        <v>1488</v>
      </c>
      <c r="BF133" s="14">
        <f t="shared" si="120"/>
        <v>14</v>
      </c>
      <c r="BG133" s="14" t="str">
        <f>$BG$107</f>
        <v>し</v>
      </c>
      <c r="BH133" s="108">
        <v>27</v>
      </c>
      <c r="BI133" s="14" t="str">
        <f t="shared" si="115"/>
        <v>演14し</v>
      </c>
      <c r="BJ133" s="14">
        <f>入力4!AS31</f>
        <v>0</v>
      </c>
      <c r="BK133" s="14" t="str">
        <f>入力4!AT31</f>
        <v/>
      </c>
      <c r="BL133" s="14" t="str">
        <f>入力4!AU31</f>
        <v/>
      </c>
      <c r="BM133" s="14" t="str">
        <f>入力4!AV31</f>
        <v/>
      </c>
      <c r="BN133" s="14" t="str">
        <f t="shared" si="118"/>
        <v/>
      </c>
      <c r="BO133" s="14" t="str">
        <f t="shared" si="121"/>
        <v/>
      </c>
      <c r="BP133" s="14" t="str">
        <f t="shared" ref="BP133:BP146" si="127">IFERROR(VLOOKUP($BJ133,$B$5:$V$45,$S$1),"")</f>
        <v/>
      </c>
      <c r="BQ133" s="14" t="str">
        <f t="shared" ref="BQ133:BQ146" si="128">IFERROR(VLOOKUP($BJ133,$B$5:$AG$45,$AG$1),"")</f>
        <v/>
      </c>
      <c r="BS133" s="14" t="s">
        <v>1488</v>
      </c>
      <c r="BT133" s="14">
        <f t="shared" si="122"/>
        <v>14</v>
      </c>
      <c r="BU133" s="154" t="str">
        <f>$BG$107</f>
        <v>し</v>
      </c>
      <c r="BV133" s="14">
        <v>27</v>
      </c>
      <c r="BW133" s="14" t="str">
        <f t="shared" si="116"/>
        <v>演14し</v>
      </c>
      <c r="BX133" s="14">
        <f>入力5!AS31</f>
        <v>0</v>
      </c>
      <c r="BY133" s="14" t="str">
        <f>入力5!AT31</f>
        <v/>
      </c>
      <c r="BZ133" s="14" t="str">
        <f>入力5!AU31</f>
        <v/>
      </c>
      <c r="CA133" s="14" t="str">
        <f>入力5!AV31</f>
        <v/>
      </c>
      <c r="CB133" s="14" t="str">
        <f t="shared" si="119"/>
        <v/>
      </c>
      <c r="CC133" s="14" t="str">
        <f t="shared" si="123"/>
        <v/>
      </c>
      <c r="CD133" s="14" t="str">
        <f t="shared" ref="CD133:CD146" si="129">IFERROR(VLOOKUP($BX133,$B$5:$V$45,$S$1),"")</f>
        <v/>
      </c>
      <c r="CE133" s="14" t="str">
        <f t="shared" ref="CE133:CE146" si="130">IFERROR(VLOOKUP($BX133,$B$5:$AG$45,$AG$1),"")</f>
        <v/>
      </c>
      <c r="CG133" s="14" t="s">
        <v>1488</v>
      </c>
      <c r="CH133" s="14">
        <f t="shared" si="124"/>
        <v>14</v>
      </c>
      <c r="CI133" s="14" t="str">
        <f>$BG$107</f>
        <v>し</v>
      </c>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6"/>
      <c r="DJ133" s="156"/>
      <c r="DK133" s="156"/>
      <c r="DL133" s="156"/>
      <c r="DM133" s="156"/>
      <c r="DN133" s="156"/>
      <c r="DO133" s="156"/>
      <c r="DP133" s="156"/>
      <c r="DQ133" s="156"/>
      <c r="DR133" s="156"/>
      <c r="DS133" s="156"/>
      <c r="DT133" s="156"/>
      <c r="DU133" s="156"/>
      <c r="DV133" s="156"/>
      <c r="DW133" s="156"/>
      <c r="DX133" s="156"/>
      <c r="DY133" s="156"/>
      <c r="DZ133" s="156"/>
      <c r="EA133" s="156"/>
      <c r="EB133" s="156"/>
      <c r="EC133" s="156"/>
      <c r="ED133" s="156"/>
      <c r="EE133" s="156"/>
      <c r="EF133" s="156"/>
      <c r="EG133" s="156"/>
      <c r="EH133" s="156"/>
    </row>
    <row r="134" spans="46:138" ht="18.75" customHeight="1">
      <c r="AT134" s="14">
        <v>28</v>
      </c>
      <c r="AU134" s="14" t="str">
        <f t="shared" si="114"/>
        <v>演14応</v>
      </c>
      <c r="AV134" s="14">
        <f>入力3!AS32</f>
        <v>0</v>
      </c>
      <c r="AW134" s="14" t="str">
        <f>入力3!AT32</f>
        <v/>
      </c>
      <c r="AX134" s="14" t="str">
        <f>入力3!AU32</f>
        <v/>
      </c>
      <c r="AY134" s="14" t="str">
        <f>入力3!AV32</f>
        <v/>
      </c>
      <c r="AZ134" s="14" t="str">
        <f t="shared" si="117"/>
        <v/>
      </c>
      <c r="BA134" s="14" t="str">
        <f t="shared" ref="BA134:BA146" si="131">IFERROR(VLOOKUP($AV134,$B$5:$V$45,$E$1)&amp;" "&amp;VLOOKUP($AV134,$B$5:$V$45,$F$1),"")</f>
        <v/>
      </c>
      <c r="BB134" s="14" t="str">
        <f t="shared" si="125"/>
        <v/>
      </c>
      <c r="BC134" s="14" t="str">
        <f t="shared" si="126"/>
        <v/>
      </c>
      <c r="BE134" s="14" t="s">
        <v>1488</v>
      </c>
      <c r="BF134" s="14">
        <f t="shared" si="120"/>
        <v>14</v>
      </c>
      <c r="BG134" s="14" t="str">
        <f>$BG$108</f>
        <v>応</v>
      </c>
      <c r="BH134" s="108">
        <v>28</v>
      </c>
      <c r="BI134" s="14" t="str">
        <f t="shared" si="115"/>
        <v>演14応</v>
      </c>
      <c r="BJ134" s="14">
        <f>入力4!AS32</f>
        <v>0</v>
      </c>
      <c r="BK134" s="14" t="str">
        <f>入力4!AT32</f>
        <v/>
      </c>
      <c r="BL134" s="14" t="str">
        <f>入力4!AU32</f>
        <v/>
      </c>
      <c r="BM134" s="14" t="str">
        <f>入力4!AV32</f>
        <v/>
      </c>
      <c r="BN134" s="14" t="str">
        <f t="shared" si="118"/>
        <v/>
      </c>
      <c r="BO134" s="14" t="str">
        <f t="shared" si="121"/>
        <v/>
      </c>
      <c r="BP134" s="14" t="str">
        <f t="shared" si="127"/>
        <v/>
      </c>
      <c r="BQ134" s="14" t="str">
        <f t="shared" si="128"/>
        <v/>
      </c>
      <c r="BS134" s="14" t="s">
        <v>1488</v>
      </c>
      <c r="BT134" s="14">
        <f t="shared" si="122"/>
        <v>14</v>
      </c>
      <c r="BU134" s="154" t="str">
        <f>$BG$108</f>
        <v>応</v>
      </c>
      <c r="BV134" s="14">
        <v>28</v>
      </c>
      <c r="BW134" s="14" t="str">
        <f t="shared" si="116"/>
        <v>演14応</v>
      </c>
      <c r="BX134" s="14">
        <f>入力5!AS32</f>
        <v>0</v>
      </c>
      <c r="BY134" s="14" t="str">
        <f>入力5!AT32</f>
        <v/>
      </c>
      <c r="BZ134" s="14" t="str">
        <f>入力5!AU32</f>
        <v/>
      </c>
      <c r="CA134" s="14" t="str">
        <f>入力5!AV32</f>
        <v/>
      </c>
      <c r="CB134" s="14" t="str">
        <f t="shared" si="119"/>
        <v/>
      </c>
      <c r="CC134" s="14" t="str">
        <f t="shared" si="123"/>
        <v/>
      </c>
      <c r="CD134" s="14" t="str">
        <f t="shared" si="129"/>
        <v/>
      </c>
      <c r="CE134" s="14" t="str">
        <f t="shared" si="130"/>
        <v/>
      </c>
      <c r="CG134" s="14" t="s">
        <v>1488</v>
      </c>
      <c r="CH134" s="14">
        <f t="shared" si="124"/>
        <v>14</v>
      </c>
      <c r="CI134" s="14" t="str">
        <f>$BG$108</f>
        <v>応</v>
      </c>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c r="DF134" s="156"/>
      <c r="DG134" s="156"/>
      <c r="DH134" s="156"/>
      <c r="DI134" s="156"/>
      <c r="DJ134" s="156"/>
      <c r="DK134" s="156"/>
      <c r="DL134" s="156"/>
      <c r="DM134" s="156"/>
      <c r="DN134" s="156"/>
      <c r="DO134" s="156"/>
      <c r="DP134" s="156"/>
      <c r="DQ134" s="156"/>
      <c r="DR134" s="156"/>
      <c r="DS134" s="156"/>
      <c r="DT134" s="156"/>
      <c r="DU134" s="156"/>
      <c r="DV134" s="156"/>
      <c r="DW134" s="156"/>
      <c r="DX134" s="156"/>
      <c r="DY134" s="156"/>
      <c r="DZ134" s="156"/>
      <c r="EA134" s="156"/>
      <c r="EB134" s="156"/>
      <c r="EC134" s="156"/>
      <c r="ED134" s="156"/>
      <c r="EE134" s="156"/>
      <c r="EF134" s="156"/>
      <c r="EG134" s="156"/>
      <c r="EH134" s="156"/>
    </row>
    <row r="135" spans="46:138" ht="18.75" customHeight="1">
      <c r="AT135" s="14">
        <v>29</v>
      </c>
      <c r="AU135" s="14" t="str">
        <f t="shared" si="114"/>
        <v>演15し</v>
      </c>
      <c r="AV135" s="14">
        <f>入力3!AS33</f>
        <v>0</v>
      </c>
      <c r="AW135" s="14" t="str">
        <f>入力3!AT33</f>
        <v/>
      </c>
      <c r="AX135" s="14" t="str">
        <f>入力3!AU33</f>
        <v/>
      </c>
      <c r="AY135" s="14" t="str">
        <f>入力3!AV33</f>
        <v/>
      </c>
      <c r="AZ135" s="14" t="str">
        <f t="shared" si="117"/>
        <v/>
      </c>
      <c r="BA135" s="14" t="str">
        <f t="shared" si="131"/>
        <v/>
      </c>
      <c r="BB135" s="14" t="str">
        <f t="shared" si="125"/>
        <v/>
      </c>
      <c r="BC135" s="14" t="str">
        <f t="shared" si="126"/>
        <v/>
      </c>
      <c r="BE135" s="14" t="s">
        <v>1488</v>
      </c>
      <c r="BF135" s="14">
        <f t="shared" si="120"/>
        <v>15</v>
      </c>
      <c r="BG135" s="14" t="str">
        <f>$BG$107</f>
        <v>し</v>
      </c>
      <c r="BH135" s="108">
        <v>29</v>
      </c>
      <c r="BI135" s="14" t="str">
        <f t="shared" si="115"/>
        <v>演15し</v>
      </c>
      <c r="BJ135" s="14">
        <f>入力4!AS33</f>
        <v>0</v>
      </c>
      <c r="BK135" s="14" t="str">
        <f>入力4!AT33</f>
        <v/>
      </c>
      <c r="BL135" s="14" t="str">
        <f>入力4!AU33</f>
        <v/>
      </c>
      <c r="BM135" s="14" t="str">
        <f>入力4!AV33</f>
        <v/>
      </c>
      <c r="BN135" s="14" t="str">
        <f t="shared" si="118"/>
        <v/>
      </c>
      <c r="BO135" s="14" t="str">
        <f t="shared" si="121"/>
        <v/>
      </c>
      <c r="BP135" s="14" t="str">
        <f t="shared" si="127"/>
        <v/>
      </c>
      <c r="BQ135" s="14" t="str">
        <f t="shared" si="128"/>
        <v/>
      </c>
      <c r="BS135" s="14" t="s">
        <v>1488</v>
      </c>
      <c r="BT135" s="14">
        <f t="shared" si="122"/>
        <v>15</v>
      </c>
      <c r="BU135" s="154" t="str">
        <f>$BG$107</f>
        <v>し</v>
      </c>
      <c r="BV135" s="14">
        <v>29</v>
      </c>
      <c r="BW135" s="14" t="str">
        <f t="shared" si="116"/>
        <v>演15し</v>
      </c>
      <c r="BX135" s="14">
        <f>入力5!AS33</f>
        <v>0</v>
      </c>
      <c r="BY135" s="14" t="str">
        <f>入力5!AT33</f>
        <v/>
      </c>
      <c r="BZ135" s="14" t="str">
        <f>入力5!AU33</f>
        <v/>
      </c>
      <c r="CA135" s="14" t="str">
        <f>入力5!AV33</f>
        <v/>
      </c>
      <c r="CB135" s="14" t="str">
        <f t="shared" si="119"/>
        <v/>
      </c>
      <c r="CC135" s="14" t="str">
        <f t="shared" si="123"/>
        <v/>
      </c>
      <c r="CD135" s="14" t="str">
        <f t="shared" si="129"/>
        <v/>
      </c>
      <c r="CE135" s="14" t="str">
        <f t="shared" si="130"/>
        <v/>
      </c>
      <c r="CG135" s="14" t="s">
        <v>1488</v>
      </c>
      <c r="CH135" s="14">
        <f t="shared" si="124"/>
        <v>15</v>
      </c>
      <c r="CI135" s="14" t="str">
        <f>$BG$107</f>
        <v>し</v>
      </c>
      <c r="CK135" s="156"/>
      <c r="CL135" s="156"/>
      <c r="CM135" s="156"/>
      <c r="CN135" s="156"/>
      <c r="CO135" s="156"/>
      <c r="CP135" s="156"/>
      <c r="CQ135" s="156"/>
      <c r="CR135" s="156"/>
      <c r="CS135" s="156"/>
      <c r="CT135" s="156"/>
      <c r="CU135" s="156"/>
      <c r="CV135" s="156"/>
      <c r="CW135" s="156"/>
      <c r="CX135" s="156"/>
      <c r="CY135" s="156"/>
      <c r="CZ135" s="156"/>
      <c r="DA135" s="156"/>
      <c r="DB135" s="156"/>
      <c r="DC135" s="156"/>
      <c r="DD135" s="156"/>
      <c r="DE135" s="156"/>
      <c r="DF135" s="156"/>
      <c r="DG135" s="156"/>
      <c r="DH135" s="156"/>
      <c r="DI135" s="156"/>
      <c r="DJ135" s="156"/>
      <c r="DK135" s="156"/>
      <c r="DL135" s="156"/>
      <c r="DM135" s="156"/>
      <c r="DN135" s="156"/>
      <c r="DO135" s="156"/>
      <c r="DP135" s="156"/>
      <c r="DQ135" s="156"/>
      <c r="DR135" s="156"/>
      <c r="DS135" s="156"/>
      <c r="DT135" s="156"/>
      <c r="DU135" s="156"/>
      <c r="DV135" s="156"/>
      <c r="DW135" s="156"/>
      <c r="DX135" s="156"/>
      <c r="DY135" s="156"/>
      <c r="DZ135" s="156"/>
      <c r="EA135" s="156"/>
      <c r="EB135" s="156"/>
      <c r="EC135" s="156"/>
      <c r="ED135" s="156"/>
      <c r="EE135" s="156"/>
      <c r="EF135" s="156"/>
      <c r="EG135" s="156"/>
      <c r="EH135" s="156"/>
    </row>
    <row r="136" spans="46:138" ht="18.75" customHeight="1">
      <c r="AT136" s="14">
        <v>30</v>
      </c>
      <c r="AU136" s="14" t="str">
        <f t="shared" si="114"/>
        <v>演15応</v>
      </c>
      <c r="AV136" s="14">
        <f>入力3!AS34</f>
        <v>0</v>
      </c>
      <c r="AW136" s="14" t="str">
        <f>入力3!AT34</f>
        <v/>
      </c>
      <c r="AX136" s="14" t="str">
        <f>入力3!AU34</f>
        <v/>
      </c>
      <c r="AY136" s="14" t="str">
        <f>入力3!AV34</f>
        <v/>
      </c>
      <c r="AZ136" s="14" t="str">
        <f t="shared" si="117"/>
        <v/>
      </c>
      <c r="BA136" s="14" t="str">
        <f t="shared" si="131"/>
        <v/>
      </c>
      <c r="BB136" s="14" t="str">
        <f t="shared" si="125"/>
        <v/>
      </c>
      <c r="BC136" s="14" t="str">
        <f t="shared" si="126"/>
        <v/>
      </c>
      <c r="BE136" s="14" t="s">
        <v>1488</v>
      </c>
      <c r="BF136" s="14">
        <f t="shared" si="120"/>
        <v>15</v>
      </c>
      <c r="BG136" s="14" t="str">
        <f>$BG$108</f>
        <v>応</v>
      </c>
      <c r="BH136" s="108">
        <v>30</v>
      </c>
      <c r="BI136" s="14" t="str">
        <f t="shared" si="115"/>
        <v>演15応</v>
      </c>
      <c r="BJ136" s="14">
        <f>入力4!AS34</f>
        <v>0</v>
      </c>
      <c r="BK136" s="14" t="str">
        <f>入力4!AT34</f>
        <v/>
      </c>
      <c r="BL136" s="14" t="str">
        <f>入力4!AU34</f>
        <v/>
      </c>
      <c r="BM136" s="14" t="str">
        <f>入力4!AV34</f>
        <v/>
      </c>
      <c r="BN136" s="14" t="str">
        <f t="shared" si="118"/>
        <v/>
      </c>
      <c r="BO136" s="14" t="str">
        <f t="shared" si="121"/>
        <v/>
      </c>
      <c r="BP136" s="14" t="str">
        <f t="shared" si="127"/>
        <v/>
      </c>
      <c r="BQ136" s="14" t="str">
        <f t="shared" si="128"/>
        <v/>
      </c>
      <c r="BS136" s="14" t="s">
        <v>1488</v>
      </c>
      <c r="BT136" s="14">
        <f t="shared" si="122"/>
        <v>15</v>
      </c>
      <c r="BU136" s="154" t="str">
        <f>$BG$108</f>
        <v>応</v>
      </c>
      <c r="BV136" s="14">
        <v>30</v>
      </c>
      <c r="BW136" s="14" t="str">
        <f t="shared" si="116"/>
        <v>演15応</v>
      </c>
      <c r="BX136" s="14">
        <f>入力5!AS34</f>
        <v>0</v>
      </c>
      <c r="BY136" s="14" t="str">
        <f>入力5!AT34</f>
        <v/>
      </c>
      <c r="BZ136" s="14" t="str">
        <f>入力5!AU34</f>
        <v/>
      </c>
      <c r="CA136" s="14" t="str">
        <f>入力5!AV34</f>
        <v/>
      </c>
      <c r="CB136" s="14" t="str">
        <f t="shared" si="119"/>
        <v/>
      </c>
      <c r="CC136" s="14" t="str">
        <f t="shared" si="123"/>
        <v/>
      </c>
      <c r="CD136" s="14" t="str">
        <f t="shared" si="129"/>
        <v/>
      </c>
      <c r="CE136" s="14" t="str">
        <f t="shared" si="130"/>
        <v/>
      </c>
      <c r="CG136" s="14" t="s">
        <v>1488</v>
      </c>
      <c r="CH136" s="14">
        <f t="shared" si="124"/>
        <v>15</v>
      </c>
      <c r="CI136" s="14" t="str">
        <f>$BG$108</f>
        <v>応</v>
      </c>
      <c r="CK136" s="156"/>
      <c r="CL136" s="156"/>
      <c r="CM136" s="156"/>
      <c r="CN136" s="156"/>
      <c r="CO136" s="156"/>
      <c r="CP136" s="156"/>
      <c r="CQ136" s="156"/>
      <c r="CR136" s="156"/>
      <c r="CS136" s="156"/>
      <c r="CT136" s="156"/>
      <c r="CU136" s="156"/>
      <c r="CV136" s="156"/>
      <c r="CW136" s="156"/>
      <c r="CX136" s="156"/>
      <c r="CY136" s="156"/>
      <c r="CZ136" s="156"/>
      <c r="DA136" s="156"/>
      <c r="DB136" s="156"/>
      <c r="DC136" s="156"/>
      <c r="DD136" s="156"/>
      <c r="DE136" s="156"/>
      <c r="DF136" s="156"/>
      <c r="DG136" s="156"/>
      <c r="DH136" s="156"/>
      <c r="DI136" s="156"/>
      <c r="DJ136" s="156"/>
      <c r="DK136" s="156"/>
      <c r="DL136" s="156"/>
      <c r="DM136" s="156"/>
      <c r="DN136" s="156"/>
      <c r="DO136" s="156"/>
      <c r="DP136" s="156"/>
      <c r="DQ136" s="156"/>
      <c r="DR136" s="156"/>
      <c r="DS136" s="156"/>
      <c r="DT136" s="156"/>
      <c r="DU136" s="156"/>
      <c r="DV136" s="156"/>
      <c r="DW136" s="156"/>
      <c r="DX136" s="156"/>
      <c r="DY136" s="156"/>
      <c r="DZ136" s="156"/>
      <c r="EA136" s="156"/>
      <c r="EB136" s="156"/>
      <c r="EC136" s="156"/>
      <c r="ED136" s="156"/>
      <c r="EE136" s="156"/>
      <c r="EF136" s="156"/>
      <c r="EG136" s="156"/>
      <c r="EH136" s="156"/>
    </row>
    <row r="137" spans="46:138" ht="18.75" customHeight="1">
      <c r="AT137" s="14">
        <v>31</v>
      </c>
      <c r="AU137" s="14" t="str">
        <f t="shared" si="114"/>
        <v>演16し</v>
      </c>
      <c r="AV137" s="14">
        <f>入力3!AS35</f>
        <v>0</v>
      </c>
      <c r="AW137" s="14" t="str">
        <f>入力3!AT35</f>
        <v/>
      </c>
      <c r="AX137" s="14" t="str">
        <f>入力3!AU35</f>
        <v/>
      </c>
      <c r="AY137" s="14" t="str">
        <f>入力3!AV35</f>
        <v/>
      </c>
      <c r="AZ137" s="14" t="str">
        <f t="shared" si="117"/>
        <v/>
      </c>
      <c r="BA137" s="14" t="str">
        <f t="shared" si="131"/>
        <v/>
      </c>
      <c r="BB137" s="14" t="str">
        <f t="shared" si="125"/>
        <v/>
      </c>
      <c r="BC137" s="14" t="str">
        <f t="shared" si="126"/>
        <v/>
      </c>
      <c r="BE137" s="14" t="s">
        <v>1488</v>
      </c>
      <c r="BF137" s="14">
        <f t="shared" si="120"/>
        <v>16</v>
      </c>
      <c r="BG137" s="14" t="str">
        <f>$BG$107</f>
        <v>し</v>
      </c>
      <c r="BH137" s="108">
        <v>31</v>
      </c>
      <c r="BI137" s="14" t="str">
        <f t="shared" si="115"/>
        <v>演16し</v>
      </c>
      <c r="BJ137" s="14">
        <f>入力4!AS35</f>
        <v>0</v>
      </c>
      <c r="BK137" s="14" t="str">
        <f>入力4!AT35</f>
        <v/>
      </c>
      <c r="BL137" s="14" t="str">
        <f>入力4!AU35</f>
        <v/>
      </c>
      <c r="BM137" s="14" t="str">
        <f>入力4!AV35</f>
        <v/>
      </c>
      <c r="BN137" s="14" t="str">
        <f t="shared" si="118"/>
        <v/>
      </c>
      <c r="BO137" s="14" t="str">
        <f t="shared" si="121"/>
        <v/>
      </c>
      <c r="BP137" s="14" t="str">
        <f t="shared" si="127"/>
        <v/>
      </c>
      <c r="BQ137" s="14" t="str">
        <f t="shared" si="128"/>
        <v/>
      </c>
      <c r="BS137" s="14" t="s">
        <v>1488</v>
      </c>
      <c r="BT137" s="14">
        <f t="shared" si="122"/>
        <v>16</v>
      </c>
      <c r="BU137" s="154" t="str">
        <f>$BG$107</f>
        <v>し</v>
      </c>
      <c r="BV137" s="14">
        <v>31</v>
      </c>
      <c r="BW137" s="14" t="str">
        <f t="shared" si="116"/>
        <v>演16し</v>
      </c>
      <c r="BX137" s="14">
        <f>入力5!AS35</f>
        <v>0</v>
      </c>
      <c r="BY137" s="14" t="str">
        <f>入力5!AT35</f>
        <v/>
      </c>
      <c r="BZ137" s="14" t="str">
        <f>入力5!AU35</f>
        <v/>
      </c>
      <c r="CA137" s="14" t="str">
        <f>入力5!AV35</f>
        <v/>
      </c>
      <c r="CB137" s="14" t="str">
        <f t="shared" si="119"/>
        <v/>
      </c>
      <c r="CC137" s="14" t="str">
        <f t="shared" si="123"/>
        <v/>
      </c>
      <c r="CD137" s="14" t="str">
        <f t="shared" si="129"/>
        <v/>
      </c>
      <c r="CE137" s="14" t="str">
        <f t="shared" si="130"/>
        <v/>
      </c>
      <c r="CG137" s="14" t="s">
        <v>1488</v>
      </c>
      <c r="CH137" s="14">
        <f t="shared" si="124"/>
        <v>16</v>
      </c>
      <c r="CI137" s="14" t="str">
        <f>$BG$107</f>
        <v>し</v>
      </c>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6"/>
      <c r="DJ137" s="156"/>
      <c r="DK137" s="156"/>
      <c r="DL137" s="156"/>
      <c r="DM137" s="156"/>
      <c r="DN137" s="156"/>
      <c r="DO137" s="156"/>
      <c r="DP137" s="156"/>
      <c r="DQ137" s="156"/>
      <c r="DR137" s="156"/>
      <c r="DS137" s="156"/>
      <c r="DT137" s="156"/>
      <c r="DU137" s="156"/>
      <c r="DV137" s="156"/>
      <c r="DW137" s="156"/>
      <c r="DX137" s="156"/>
      <c r="DY137" s="156"/>
      <c r="DZ137" s="156"/>
      <c r="EA137" s="156"/>
      <c r="EB137" s="156"/>
      <c r="EC137" s="156"/>
      <c r="ED137" s="156"/>
      <c r="EE137" s="156"/>
      <c r="EF137" s="156"/>
      <c r="EG137" s="156"/>
      <c r="EH137" s="156"/>
    </row>
    <row r="138" spans="46:138" ht="18.75" customHeight="1">
      <c r="AT138" s="14">
        <v>32</v>
      </c>
      <c r="AU138" s="14" t="str">
        <f t="shared" si="114"/>
        <v>演16応</v>
      </c>
      <c r="AV138" s="14">
        <f>入力3!AS36</f>
        <v>0</v>
      </c>
      <c r="AW138" s="14" t="str">
        <f>入力3!AT36</f>
        <v/>
      </c>
      <c r="AX138" s="14" t="str">
        <f>入力3!AU36</f>
        <v/>
      </c>
      <c r="AY138" s="14" t="str">
        <f>入力3!AV36</f>
        <v/>
      </c>
      <c r="AZ138" s="14" t="str">
        <f t="shared" si="117"/>
        <v/>
      </c>
      <c r="BA138" s="14" t="str">
        <f t="shared" si="131"/>
        <v/>
      </c>
      <c r="BB138" s="14" t="str">
        <f t="shared" si="125"/>
        <v/>
      </c>
      <c r="BC138" s="14" t="str">
        <f t="shared" si="126"/>
        <v/>
      </c>
      <c r="BE138" s="14" t="s">
        <v>1488</v>
      </c>
      <c r="BF138" s="14">
        <f t="shared" si="120"/>
        <v>16</v>
      </c>
      <c r="BG138" s="14" t="str">
        <f>$BG$108</f>
        <v>応</v>
      </c>
      <c r="BH138" s="108">
        <v>32</v>
      </c>
      <c r="BI138" s="14" t="str">
        <f t="shared" si="115"/>
        <v>演16応</v>
      </c>
      <c r="BJ138" s="14">
        <f>入力4!AS36</f>
        <v>0</v>
      </c>
      <c r="BK138" s="14" t="str">
        <f>入力4!AT36</f>
        <v/>
      </c>
      <c r="BL138" s="14" t="str">
        <f>入力4!AU36</f>
        <v/>
      </c>
      <c r="BM138" s="14" t="str">
        <f>入力4!AV36</f>
        <v/>
      </c>
      <c r="BN138" s="14" t="str">
        <f t="shared" si="118"/>
        <v/>
      </c>
      <c r="BO138" s="14" t="str">
        <f t="shared" si="121"/>
        <v/>
      </c>
      <c r="BP138" s="14" t="str">
        <f t="shared" si="127"/>
        <v/>
      </c>
      <c r="BQ138" s="14" t="str">
        <f t="shared" si="128"/>
        <v/>
      </c>
      <c r="BS138" s="14" t="s">
        <v>1488</v>
      </c>
      <c r="BT138" s="14">
        <f t="shared" si="122"/>
        <v>16</v>
      </c>
      <c r="BU138" s="154" t="str">
        <f>$BG$108</f>
        <v>応</v>
      </c>
      <c r="BV138" s="14">
        <v>32</v>
      </c>
      <c r="BW138" s="14" t="str">
        <f t="shared" si="116"/>
        <v>演16応</v>
      </c>
      <c r="BX138" s="14">
        <f>入力5!AS36</f>
        <v>0</v>
      </c>
      <c r="BY138" s="14" t="str">
        <f>入力5!AT36</f>
        <v/>
      </c>
      <c r="BZ138" s="14" t="str">
        <f>入力5!AU36</f>
        <v/>
      </c>
      <c r="CA138" s="14" t="str">
        <f>入力5!AV36</f>
        <v/>
      </c>
      <c r="CB138" s="14" t="str">
        <f t="shared" si="119"/>
        <v/>
      </c>
      <c r="CC138" s="14" t="str">
        <f t="shared" si="123"/>
        <v/>
      </c>
      <c r="CD138" s="14" t="str">
        <f t="shared" si="129"/>
        <v/>
      </c>
      <c r="CE138" s="14" t="str">
        <f t="shared" si="130"/>
        <v/>
      </c>
      <c r="CG138" s="14" t="s">
        <v>1488</v>
      </c>
      <c r="CH138" s="14">
        <f t="shared" si="124"/>
        <v>16</v>
      </c>
      <c r="CI138" s="14" t="str">
        <f>$BG$108</f>
        <v>応</v>
      </c>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6"/>
      <c r="DJ138" s="156"/>
      <c r="DK138" s="156"/>
      <c r="DL138" s="156"/>
      <c r="DM138" s="156"/>
      <c r="DN138" s="156"/>
      <c r="DO138" s="156"/>
      <c r="DP138" s="156"/>
      <c r="DQ138" s="156"/>
      <c r="DR138" s="156"/>
      <c r="DS138" s="156"/>
      <c r="DT138" s="156"/>
      <c r="DU138" s="156"/>
      <c r="DV138" s="156"/>
      <c r="DW138" s="156"/>
      <c r="DX138" s="156"/>
      <c r="DY138" s="156"/>
      <c r="DZ138" s="156"/>
      <c r="EA138" s="156"/>
      <c r="EB138" s="156"/>
      <c r="EC138" s="156"/>
      <c r="ED138" s="156"/>
      <c r="EE138" s="156"/>
      <c r="EF138" s="156"/>
      <c r="EG138" s="156"/>
      <c r="EH138" s="156"/>
    </row>
    <row r="139" spans="46:138" ht="18.75" customHeight="1">
      <c r="AT139" s="14">
        <v>33</v>
      </c>
      <c r="AU139" s="14" t="str">
        <f t="shared" si="114"/>
        <v>演17し</v>
      </c>
      <c r="AV139" s="14">
        <f>入力3!AS37</f>
        <v>0</v>
      </c>
      <c r="AW139" s="14" t="str">
        <f>入力3!AT37</f>
        <v/>
      </c>
      <c r="AX139" s="14" t="str">
        <f>入力3!AU37</f>
        <v/>
      </c>
      <c r="AY139" s="14" t="str">
        <f>入力3!AV37</f>
        <v/>
      </c>
      <c r="AZ139" s="14" t="str">
        <f t="shared" si="117"/>
        <v/>
      </c>
      <c r="BA139" s="14" t="str">
        <f t="shared" si="131"/>
        <v/>
      </c>
      <c r="BB139" s="14" t="str">
        <f t="shared" si="125"/>
        <v/>
      </c>
      <c r="BC139" s="14" t="str">
        <f t="shared" si="126"/>
        <v/>
      </c>
      <c r="BE139" s="14" t="s">
        <v>1488</v>
      </c>
      <c r="BF139" s="14">
        <f t="shared" si="120"/>
        <v>17</v>
      </c>
      <c r="BG139" s="14" t="str">
        <f>$BG$107</f>
        <v>し</v>
      </c>
      <c r="BH139" s="108">
        <v>33</v>
      </c>
      <c r="BI139" s="14" t="str">
        <f t="shared" si="115"/>
        <v>演17し</v>
      </c>
      <c r="BJ139" s="14">
        <f>入力4!AS37</f>
        <v>0</v>
      </c>
      <c r="BK139" s="14" t="str">
        <f>入力4!AT37</f>
        <v/>
      </c>
      <c r="BL139" s="14" t="str">
        <f>入力4!AU37</f>
        <v/>
      </c>
      <c r="BM139" s="14" t="str">
        <f>入力4!AV37</f>
        <v/>
      </c>
      <c r="BN139" s="14" t="str">
        <f t="shared" si="118"/>
        <v/>
      </c>
      <c r="BO139" s="14" t="str">
        <f t="shared" si="121"/>
        <v/>
      </c>
      <c r="BP139" s="14" t="str">
        <f t="shared" si="127"/>
        <v/>
      </c>
      <c r="BQ139" s="14" t="str">
        <f t="shared" si="128"/>
        <v/>
      </c>
      <c r="BS139" s="14" t="s">
        <v>1488</v>
      </c>
      <c r="BT139" s="14">
        <f t="shared" si="122"/>
        <v>17</v>
      </c>
      <c r="BU139" s="154" t="str">
        <f>$BG$107</f>
        <v>し</v>
      </c>
      <c r="BV139" s="14">
        <v>33</v>
      </c>
      <c r="BW139" s="14" t="str">
        <f t="shared" si="116"/>
        <v>演17し</v>
      </c>
      <c r="BX139" s="14">
        <f>入力5!AS37</f>
        <v>0</v>
      </c>
      <c r="BY139" s="14" t="str">
        <f>入力5!AT37</f>
        <v/>
      </c>
      <c r="BZ139" s="14" t="str">
        <f>入力5!AU37</f>
        <v/>
      </c>
      <c r="CA139" s="14" t="str">
        <f>入力5!AV37</f>
        <v/>
      </c>
      <c r="CB139" s="14" t="str">
        <f t="shared" si="119"/>
        <v/>
      </c>
      <c r="CC139" s="14" t="str">
        <f t="shared" si="123"/>
        <v/>
      </c>
      <c r="CD139" s="14" t="str">
        <f t="shared" si="129"/>
        <v/>
      </c>
      <c r="CE139" s="14" t="str">
        <f t="shared" si="130"/>
        <v/>
      </c>
      <c r="CG139" s="14" t="s">
        <v>1488</v>
      </c>
      <c r="CH139" s="14">
        <f t="shared" si="124"/>
        <v>17</v>
      </c>
      <c r="CI139" s="14" t="str">
        <f>$BG$107</f>
        <v>し</v>
      </c>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c r="DF139" s="156"/>
      <c r="DG139" s="156"/>
      <c r="DH139" s="156"/>
      <c r="DI139" s="156"/>
      <c r="DJ139" s="156"/>
      <c r="DK139" s="156"/>
      <c r="DL139" s="156"/>
      <c r="DM139" s="156"/>
      <c r="DN139" s="156"/>
      <c r="DO139" s="156"/>
      <c r="DP139" s="156"/>
      <c r="DQ139" s="156"/>
      <c r="DR139" s="156"/>
      <c r="DS139" s="156"/>
      <c r="DT139" s="156"/>
      <c r="DU139" s="156"/>
      <c r="DV139" s="156"/>
      <c r="DW139" s="156"/>
      <c r="DX139" s="156"/>
      <c r="DY139" s="156"/>
      <c r="DZ139" s="156"/>
      <c r="EA139" s="156"/>
      <c r="EB139" s="156"/>
      <c r="EC139" s="156"/>
      <c r="ED139" s="156"/>
      <c r="EE139" s="156"/>
      <c r="EF139" s="156"/>
      <c r="EG139" s="156"/>
      <c r="EH139" s="156"/>
    </row>
    <row r="140" spans="46:138" ht="18.75" customHeight="1">
      <c r="AT140" s="14">
        <v>34</v>
      </c>
      <c r="AU140" s="14" t="str">
        <f t="shared" si="114"/>
        <v>演17応</v>
      </c>
      <c r="AV140" s="14">
        <f>入力3!AS38</f>
        <v>0</v>
      </c>
      <c r="AW140" s="14" t="str">
        <f>入力3!AT38</f>
        <v/>
      </c>
      <c r="AX140" s="14" t="str">
        <f>入力3!AU38</f>
        <v/>
      </c>
      <c r="AY140" s="14" t="str">
        <f>入力3!AV38</f>
        <v/>
      </c>
      <c r="AZ140" s="14" t="str">
        <f t="shared" si="117"/>
        <v/>
      </c>
      <c r="BA140" s="14" t="str">
        <f t="shared" si="131"/>
        <v/>
      </c>
      <c r="BB140" s="14" t="str">
        <f t="shared" si="125"/>
        <v/>
      </c>
      <c r="BC140" s="14" t="str">
        <f t="shared" si="126"/>
        <v/>
      </c>
      <c r="BE140" s="14" t="s">
        <v>1488</v>
      </c>
      <c r="BF140" s="14">
        <f t="shared" si="120"/>
        <v>17</v>
      </c>
      <c r="BG140" s="14" t="str">
        <f>$BG$108</f>
        <v>応</v>
      </c>
      <c r="BH140" s="108">
        <v>34</v>
      </c>
      <c r="BI140" s="14" t="str">
        <f t="shared" si="115"/>
        <v>演17応</v>
      </c>
      <c r="BJ140" s="14">
        <f>入力4!AS38</f>
        <v>0</v>
      </c>
      <c r="BK140" s="14" t="str">
        <f>入力4!AT38</f>
        <v/>
      </c>
      <c r="BL140" s="14" t="str">
        <f>入力4!AU38</f>
        <v/>
      </c>
      <c r="BM140" s="14" t="str">
        <f>入力4!AV38</f>
        <v/>
      </c>
      <c r="BN140" s="14" t="str">
        <f t="shared" si="118"/>
        <v/>
      </c>
      <c r="BO140" s="14" t="str">
        <f t="shared" si="121"/>
        <v/>
      </c>
      <c r="BP140" s="14" t="str">
        <f t="shared" si="127"/>
        <v/>
      </c>
      <c r="BQ140" s="14" t="str">
        <f t="shared" si="128"/>
        <v/>
      </c>
      <c r="BS140" s="14" t="s">
        <v>1488</v>
      </c>
      <c r="BT140" s="14">
        <f t="shared" si="122"/>
        <v>17</v>
      </c>
      <c r="BU140" s="154" t="str">
        <f>$BG$108</f>
        <v>応</v>
      </c>
      <c r="BV140" s="14">
        <v>34</v>
      </c>
      <c r="BW140" s="14" t="str">
        <f t="shared" si="116"/>
        <v>演17応</v>
      </c>
      <c r="BX140" s="14">
        <f>入力5!AS38</f>
        <v>0</v>
      </c>
      <c r="BY140" s="14" t="str">
        <f>入力5!AT38</f>
        <v/>
      </c>
      <c r="BZ140" s="14" t="str">
        <f>入力5!AU38</f>
        <v/>
      </c>
      <c r="CA140" s="14" t="str">
        <f>入力5!AV38</f>
        <v/>
      </c>
      <c r="CB140" s="14" t="str">
        <f t="shared" si="119"/>
        <v/>
      </c>
      <c r="CC140" s="14" t="str">
        <f t="shared" si="123"/>
        <v/>
      </c>
      <c r="CD140" s="14" t="str">
        <f t="shared" si="129"/>
        <v/>
      </c>
      <c r="CE140" s="14" t="str">
        <f t="shared" si="130"/>
        <v/>
      </c>
      <c r="CG140" s="14" t="s">
        <v>1488</v>
      </c>
      <c r="CH140" s="14">
        <f t="shared" si="124"/>
        <v>17</v>
      </c>
      <c r="CI140" s="14" t="str">
        <f>$BG$108</f>
        <v>応</v>
      </c>
      <c r="CK140" s="156"/>
      <c r="CL140" s="156"/>
      <c r="CM140" s="156"/>
      <c r="CN140" s="156"/>
      <c r="CO140" s="156"/>
      <c r="CP140" s="156"/>
      <c r="CQ140" s="156"/>
      <c r="CR140" s="156"/>
      <c r="CS140" s="156"/>
      <c r="CT140" s="156"/>
      <c r="CU140" s="156"/>
      <c r="CV140" s="156"/>
      <c r="CW140" s="156"/>
      <c r="CX140" s="156"/>
      <c r="CY140" s="156"/>
      <c r="CZ140" s="156"/>
      <c r="DA140" s="156"/>
      <c r="DB140" s="156"/>
      <c r="DC140" s="156"/>
      <c r="DD140" s="156"/>
      <c r="DE140" s="156"/>
      <c r="DF140" s="156"/>
      <c r="DG140" s="156"/>
      <c r="DH140" s="156"/>
      <c r="DI140" s="156"/>
      <c r="DJ140" s="156"/>
      <c r="DK140" s="156"/>
      <c r="DL140" s="156"/>
      <c r="DM140" s="156"/>
      <c r="DN140" s="156"/>
      <c r="DO140" s="156"/>
      <c r="DP140" s="156"/>
      <c r="DQ140" s="156"/>
      <c r="DR140" s="156"/>
      <c r="DS140" s="156"/>
      <c r="DT140" s="156"/>
      <c r="DU140" s="156"/>
      <c r="DV140" s="156"/>
      <c r="DW140" s="156"/>
      <c r="DX140" s="156"/>
      <c r="DY140" s="156"/>
      <c r="DZ140" s="156"/>
      <c r="EA140" s="156"/>
      <c r="EB140" s="156"/>
      <c r="EC140" s="156"/>
      <c r="ED140" s="156"/>
      <c r="EE140" s="156"/>
      <c r="EF140" s="156"/>
      <c r="EG140" s="156"/>
      <c r="EH140" s="156"/>
    </row>
    <row r="141" spans="46:138" ht="18.75" customHeight="1">
      <c r="AT141" s="14">
        <v>35</v>
      </c>
      <c r="AU141" s="14" t="str">
        <f t="shared" si="114"/>
        <v>演18し</v>
      </c>
      <c r="AV141" s="14">
        <f>入力3!AS39</f>
        <v>0</v>
      </c>
      <c r="AW141" s="14" t="str">
        <f>入力3!AT39</f>
        <v/>
      </c>
      <c r="AX141" s="14" t="str">
        <f>入力3!AU39</f>
        <v/>
      </c>
      <c r="AY141" s="14" t="str">
        <f>入力3!AV39</f>
        <v/>
      </c>
      <c r="AZ141" s="14" t="str">
        <f t="shared" si="117"/>
        <v/>
      </c>
      <c r="BA141" s="14" t="str">
        <f t="shared" si="131"/>
        <v/>
      </c>
      <c r="BB141" s="14" t="str">
        <f t="shared" si="125"/>
        <v/>
      </c>
      <c r="BC141" s="14" t="str">
        <f t="shared" si="126"/>
        <v/>
      </c>
      <c r="BE141" s="14" t="s">
        <v>1488</v>
      </c>
      <c r="BF141" s="14">
        <f t="shared" si="120"/>
        <v>18</v>
      </c>
      <c r="BG141" s="14" t="str">
        <f>$BG$107</f>
        <v>し</v>
      </c>
      <c r="BH141" s="108">
        <v>35</v>
      </c>
      <c r="BI141" s="14" t="str">
        <f t="shared" si="115"/>
        <v>演18し</v>
      </c>
      <c r="BJ141" s="14">
        <f>入力4!AS39</f>
        <v>0</v>
      </c>
      <c r="BK141" s="14" t="str">
        <f>入力4!AT39</f>
        <v/>
      </c>
      <c r="BL141" s="14" t="str">
        <f>入力4!AU39</f>
        <v/>
      </c>
      <c r="BM141" s="14" t="str">
        <f>入力4!AV39</f>
        <v/>
      </c>
      <c r="BN141" s="14" t="str">
        <f t="shared" si="118"/>
        <v/>
      </c>
      <c r="BO141" s="14" t="str">
        <f t="shared" si="121"/>
        <v/>
      </c>
      <c r="BP141" s="14" t="str">
        <f t="shared" si="127"/>
        <v/>
      </c>
      <c r="BQ141" s="14" t="str">
        <f t="shared" si="128"/>
        <v/>
      </c>
      <c r="BS141" s="14" t="s">
        <v>1488</v>
      </c>
      <c r="BT141" s="14">
        <f t="shared" si="122"/>
        <v>18</v>
      </c>
      <c r="BU141" s="154" t="str">
        <f>$BG$107</f>
        <v>し</v>
      </c>
      <c r="BV141" s="14">
        <v>35</v>
      </c>
      <c r="BW141" s="14" t="str">
        <f t="shared" si="116"/>
        <v>演18し</v>
      </c>
      <c r="BX141" s="14">
        <f>入力5!AS39</f>
        <v>0</v>
      </c>
      <c r="BY141" s="14" t="str">
        <f>入力5!AT39</f>
        <v/>
      </c>
      <c r="BZ141" s="14" t="str">
        <f>入力5!AU39</f>
        <v/>
      </c>
      <c r="CA141" s="14" t="str">
        <f>入力5!AV39</f>
        <v/>
      </c>
      <c r="CB141" s="14" t="str">
        <f t="shared" si="119"/>
        <v/>
      </c>
      <c r="CC141" s="14" t="str">
        <f t="shared" si="123"/>
        <v/>
      </c>
      <c r="CD141" s="14" t="str">
        <f t="shared" si="129"/>
        <v/>
      </c>
      <c r="CE141" s="14" t="str">
        <f t="shared" si="130"/>
        <v/>
      </c>
      <c r="CG141" s="14" t="s">
        <v>1488</v>
      </c>
      <c r="CH141" s="14">
        <f t="shared" si="124"/>
        <v>18</v>
      </c>
      <c r="CI141" s="14" t="str">
        <f>$BG$107</f>
        <v>し</v>
      </c>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6"/>
      <c r="DJ141" s="156"/>
      <c r="DK141" s="156"/>
      <c r="DL141" s="156"/>
      <c r="DM141" s="156"/>
      <c r="DN141" s="156"/>
      <c r="DO141" s="156"/>
      <c r="DP141" s="156"/>
      <c r="DQ141" s="156"/>
      <c r="DR141" s="156"/>
      <c r="DS141" s="156"/>
      <c r="DT141" s="156"/>
      <c r="DU141" s="156"/>
      <c r="DV141" s="156"/>
      <c r="DW141" s="156"/>
      <c r="DX141" s="156"/>
      <c r="DY141" s="156"/>
      <c r="DZ141" s="156"/>
      <c r="EA141" s="156"/>
      <c r="EB141" s="156"/>
      <c r="EC141" s="156"/>
      <c r="ED141" s="156"/>
      <c r="EE141" s="156"/>
      <c r="EF141" s="156"/>
      <c r="EG141" s="156"/>
      <c r="EH141" s="156"/>
    </row>
    <row r="142" spans="46:138" ht="18.75" customHeight="1">
      <c r="AT142" s="14">
        <v>36</v>
      </c>
      <c r="AU142" s="14" t="str">
        <f t="shared" si="114"/>
        <v>演18応</v>
      </c>
      <c r="AV142" s="14">
        <f>入力3!AS40</f>
        <v>0</v>
      </c>
      <c r="AW142" s="14" t="str">
        <f>入力3!AT40</f>
        <v/>
      </c>
      <c r="AX142" s="14" t="str">
        <f>入力3!AU40</f>
        <v/>
      </c>
      <c r="AY142" s="14" t="str">
        <f>入力3!AV40</f>
        <v/>
      </c>
      <c r="AZ142" s="14" t="str">
        <f t="shared" si="117"/>
        <v/>
      </c>
      <c r="BA142" s="14" t="str">
        <f t="shared" si="131"/>
        <v/>
      </c>
      <c r="BB142" s="14" t="str">
        <f t="shared" si="125"/>
        <v/>
      </c>
      <c r="BC142" s="14" t="str">
        <f t="shared" si="126"/>
        <v/>
      </c>
      <c r="BE142" s="14" t="s">
        <v>1488</v>
      </c>
      <c r="BF142" s="14">
        <f t="shared" si="120"/>
        <v>18</v>
      </c>
      <c r="BG142" s="14" t="str">
        <f>$BG$108</f>
        <v>応</v>
      </c>
      <c r="BH142" s="108">
        <v>36</v>
      </c>
      <c r="BI142" s="14" t="str">
        <f t="shared" si="115"/>
        <v>演18応</v>
      </c>
      <c r="BJ142" s="14">
        <f>入力4!AS40</f>
        <v>0</v>
      </c>
      <c r="BK142" s="14" t="str">
        <f>入力4!AT40</f>
        <v/>
      </c>
      <c r="BL142" s="14" t="str">
        <f>入力4!AU40</f>
        <v/>
      </c>
      <c r="BM142" s="14" t="str">
        <f>入力4!AV40</f>
        <v/>
      </c>
      <c r="BN142" s="14" t="str">
        <f t="shared" si="118"/>
        <v/>
      </c>
      <c r="BO142" s="14" t="str">
        <f t="shared" si="121"/>
        <v/>
      </c>
      <c r="BP142" s="14" t="str">
        <f t="shared" si="127"/>
        <v/>
      </c>
      <c r="BQ142" s="14" t="str">
        <f t="shared" si="128"/>
        <v/>
      </c>
      <c r="BS142" s="14" t="s">
        <v>1488</v>
      </c>
      <c r="BT142" s="14">
        <f t="shared" si="122"/>
        <v>18</v>
      </c>
      <c r="BU142" s="154" t="str">
        <f>$BG$108</f>
        <v>応</v>
      </c>
      <c r="BV142" s="14">
        <v>36</v>
      </c>
      <c r="BW142" s="14" t="str">
        <f t="shared" si="116"/>
        <v>演18応</v>
      </c>
      <c r="BX142" s="14">
        <f>入力5!AS40</f>
        <v>0</v>
      </c>
      <c r="BY142" s="14" t="str">
        <f>入力5!AT40</f>
        <v/>
      </c>
      <c r="BZ142" s="14" t="str">
        <f>入力5!AU40</f>
        <v/>
      </c>
      <c r="CA142" s="14" t="str">
        <f>入力5!AV40</f>
        <v/>
      </c>
      <c r="CB142" s="14" t="str">
        <f t="shared" si="119"/>
        <v/>
      </c>
      <c r="CC142" s="14" t="str">
        <f t="shared" si="123"/>
        <v/>
      </c>
      <c r="CD142" s="14" t="str">
        <f t="shared" si="129"/>
        <v/>
      </c>
      <c r="CE142" s="14" t="str">
        <f t="shared" si="130"/>
        <v/>
      </c>
      <c r="CG142" s="14" t="s">
        <v>1488</v>
      </c>
      <c r="CH142" s="14">
        <f t="shared" si="124"/>
        <v>18</v>
      </c>
      <c r="CI142" s="14" t="str">
        <f>$BG$108</f>
        <v>応</v>
      </c>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156"/>
      <c r="DM142" s="156"/>
      <c r="DN142" s="156"/>
      <c r="DO142" s="156"/>
      <c r="DP142" s="156"/>
      <c r="DQ142" s="156"/>
      <c r="DR142" s="156"/>
      <c r="DS142" s="156"/>
      <c r="DT142" s="156"/>
      <c r="DU142" s="156"/>
      <c r="DV142" s="156"/>
      <c r="DW142" s="156"/>
      <c r="DX142" s="156"/>
      <c r="DY142" s="156"/>
      <c r="DZ142" s="156"/>
      <c r="EA142" s="156"/>
      <c r="EB142" s="156"/>
      <c r="EC142" s="156"/>
      <c r="ED142" s="156"/>
      <c r="EE142" s="156"/>
      <c r="EF142" s="156"/>
      <c r="EG142" s="156"/>
      <c r="EH142" s="156"/>
    </row>
    <row r="143" spans="46:138" ht="18.75" customHeight="1">
      <c r="AT143" s="14">
        <v>37</v>
      </c>
      <c r="AU143" s="14" t="str">
        <f t="shared" si="114"/>
        <v>演19し</v>
      </c>
      <c r="AV143" s="14">
        <f>入力3!AS41</f>
        <v>0</v>
      </c>
      <c r="AW143" s="14" t="str">
        <f>入力3!AT41</f>
        <v/>
      </c>
      <c r="AX143" s="14" t="str">
        <f>入力3!AU41</f>
        <v/>
      </c>
      <c r="AY143" s="14" t="str">
        <f>入力3!AV41</f>
        <v/>
      </c>
      <c r="AZ143" s="14" t="str">
        <f t="shared" si="117"/>
        <v/>
      </c>
      <c r="BA143" s="14" t="str">
        <f t="shared" si="131"/>
        <v/>
      </c>
      <c r="BB143" s="14" t="str">
        <f t="shared" si="125"/>
        <v/>
      </c>
      <c r="BC143" s="14" t="str">
        <f t="shared" si="126"/>
        <v/>
      </c>
      <c r="BE143" s="14" t="s">
        <v>1488</v>
      </c>
      <c r="BF143" s="14">
        <f t="shared" si="120"/>
        <v>19</v>
      </c>
      <c r="BG143" s="14" t="str">
        <f>$BG$107</f>
        <v>し</v>
      </c>
      <c r="BH143" s="108">
        <v>37</v>
      </c>
      <c r="BI143" s="14" t="str">
        <f t="shared" si="115"/>
        <v>演19し</v>
      </c>
      <c r="BJ143" s="14">
        <f>入力4!AS41</f>
        <v>0</v>
      </c>
      <c r="BK143" s="14" t="str">
        <f>入力4!AT41</f>
        <v/>
      </c>
      <c r="BL143" s="14" t="str">
        <f>入力4!AU41</f>
        <v/>
      </c>
      <c r="BM143" s="14" t="str">
        <f>入力4!AV41</f>
        <v/>
      </c>
      <c r="BN143" s="14" t="str">
        <f t="shared" si="118"/>
        <v/>
      </c>
      <c r="BO143" s="14" t="str">
        <f t="shared" si="121"/>
        <v/>
      </c>
      <c r="BP143" s="14" t="str">
        <f t="shared" si="127"/>
        <v/>
      </c>
      <c r="BQ143" s="14" t="str">
        <f t="shared" si="128"/>
        <v/>
      </c>
      <c r="BS143" s="14" t="s">
        <v>1488</v>
      </c>
      <c r="BT143" s="14">
        <f t="shared" si="122"/>
        <v>19</v>
      </c>
      <c r="BU143" s="154" t="str">
        <f>$BG$107</f>
        <v>し</v>
      </c>
      <c r="BV143" s="14">
        <v>37</v>
      </c>
      <c r="BW143" s="14" t="str">
        <f t="shared" si="116"/>
        <v>演19し</v>
      </c>
      <c r="BX143" s="14">
        <f>入力5!AS41</f>
        <v>0</v>
      </c>
      <c r="BY143" s="14" t="str">
        <f>入力5!AT41</f>
        <v/>
      </c>
      <c r="BZ143" s="14" t="str">
        <f>入力5!AU41</f>
        <v/>
      </c>
      <c r="CA143" s="14" t="str">
        <f>入力5!AV41</f>
        <v/>
      </c>
      <c r="CB143" s="14" t="str">
        <f t="shared" si="119"/>
        <v/>
      </c>
      <c r="CC143" s="14" t="str">
        <f t="shared" si="123"/>
        <v/>
      </c>
      <c r="CD143" s="14" t="str">
        <f t="shared" si="129"/>
        <v/>
      </c>
      <c r="CE143" s="14" t="str">
        <f t="shared" si="130"/>
        <v/>
      </c>
      <c r="CG143" s="14" t="s">
        <v>1488</v>
      </c>
      <c r="CH143" s="14">
        <f t="shared" si="124"/>
        <v>19</v>
      </c>
      <c r="CI143" s="14" t="str">
        <f>$BG$107</f>
        <v>し</v>
      </c>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6"/>
      <c r="DJ143" s="156"/>
      <c r="DK143" s="156"/>
      <c r="DL143" s="156"/>
      <c r="DM143" s="156"/>
      <c r="DN143" s="156"/>
      <c r="DO143" s="156"/>
      <c r="DP143" s="156"/>
      <c r="DQ143" s="156"/>
      <c r="DR143" s="156"/>
      <c r="DS143" s="156"/>
      <c r="DT143" s="156"/>
      <c r="DU143" s="156"/>
      <c r="DV143" s="156"/>
      <c r="DW143" s="156"/>
      <c r="DX143" s="156"/>
      <c r="DY143" s="156"/>
      <c r="DZ143" s="156"/>
      <c r="EA143" s="156"/>
      <c r="EB143" s="156"/>
      <c r="EC143" s="156"/>
      <c r="ED143" s="156"/>
      <c r="EE143" s="156"/>
      <c r="EF143" s="156"/>
      <c r="EG143" s="156"/>
      <c r="EH143" s="156"/>
    </row>
    <row r="144" spans="46:138" ht="18.75" customHeight="1">
      <c r="AT144" s="14">
        <v>38</v>
      </c>
      <c r="AU144" s="14" t="str">
        <f t="shared" si="114"/>
        <v>演19応</v>
      </c>
      <c r="AV144" s="14">
        <f>入力3!AS42</f>
        <v>0</v>
      </c>
      <c r="AW144" s="14" t="str">
        <f>入力3!AT42</f>
        <v/>
      </c>
      <c r="AX144" s="14" t="str">
        <f>入力3!AU42</f>
        <v/>
      </c>
      <c r="AY144" s="14" t="str">
        <f>入力3!AV42</f>
        <v/>
      </c>
      <c r="AZ144" s="14" t="str">
        <f t="shared" si="117"/>
        <v/>
      </c>
      <c r="BA144" s="14" t="str">
        <f t="shared" si="131"/>
        <v/>
      </c>
      <c r="BB144" s="14" t="str">
        <f t="shared" si="125"/>
        <v/>
      </c>
      <c r="BC144" s="14" t="str">
        <f t="shared" si="126"/>
        <v/>
      </c>
      <c r="BE144" s="14" t="s">
        <v>1488</v>
      </c>
      <c r="BF144" s="14">
        <f t="shared" si="120"/>
        <v>19</v>
      </c>
      <c r="BG144" s="14" t="str">
        <f>$BG$108</f>
        <v>応</v>
      </c>
      <c r="BH144" s="108">
        <v>38</v>
      </c>
      <c r="BI144" s="14" t="str">
        <f t="shared" si="115"/>
        <v>演19応</v>
      </c>
      <c r="BJ144" s="14">
        <f>入力4!AS42</f>
        <v>0</v>
      </c>
      <c r="BK144" s="14" t="str">
        <f>入力4!AT42</f>
        <v/>
      </c>
      <c r="BL144" s="14" t="str">
        <f>入力4!AU42</f>
        <v/>
      </c>
      <c r="BM144" s="14" t="str">
        <f>入力4!AV42</f>
        <v/>
      </c>
      <c r="BN144" s="14" t="str">
        <f t="shared" si="118"/>
        <v/>
      </c>
      <c r="BO144" s="14" t="str">
        <f t="shared" si="121"/>
        <v/>
      </c>
      <c r="BP144" s="14" t="str">
        <f t="shared" si="127"/>
        <v/>
      </c>
      <c r="BQ144" s="14" t="str">
        <f t="shared" si="128"/>
        <v/>
      </c>
      <c r="BS144" s="14" t="s">
        <v>1488</v>
      </c>
      <c r="BT144" s="14">
        <f t="shared" si="122"/>
        <v>19</v>
      </c>
      <c r="BU144" s="154" t="str">
        <f>$BG$108</f>
        <v>応</v>
      </c>
      <c r="BV144" s="14">
        <v>38</v>
      </c>
      <c r="BW144" s="14" t="str">
        <f t="shared" si="116"/>
        <v>演19応</v>
      </c>
      <c r="BX144" s="14">
        <f>入力5!AS42</f>
        <v>0</v>
      </c>
      <c r="BY144" s="14" t="str">
        <f>入力5!AT42</f>
        <v/>
      </c>
      <c r="BZ144" s="14" t="str">
        <f>入力5!AU42</f>
        <v/>
      </c>
      <c r="CA144" s="14" t="str">
        <f>入力5!AV42</f>
        <v/>
      </c>
      <c r="CB144" s="14" t="str">
        <f t="shared" si="119"/>
        <v/>
      </c>
      <c r="CC144" s="14" t="str">
        <f t="shared" si="123"/>
        <v/>
      </c>
      <c r="CD144" s="14" t="str">
        <f t="shared" si="129"/>
        <v/>
      </c>
      <c r="CE144" s="14" t="str">
        <f t="shared" si="130"/>
        <v/>
      </c>
      <c r="CG144" s="14" t="s">
        <v>1488</v>
      </c>
      <c r="CH144" s="14">
        <f t="shared" si="124"/>
        <v>19</v>
      </c>
      <c r="CI144" s="14" t="str">
        <f>$BG$108</f>
        <v>応</v>
      </c>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6"/>
      <c r="DJ144" s="156"/>
      <c r="DK144" s="156"/>
      <c r="DL144" s="156"/>
      <c r="DM144" s="156"/>
      <c r="DN144" s="156"/>
      <c r="DO144" s="156"/>
      <c r="DP144" s="156"/>
      <c r="DQ144" s="156"/>
      <c r="DR144" s="156"/>
      <c r="DS144" s="156"/>
      <c r="DT144" s="156"/>
      <c r="DU144" s="156"/>
      <c r="DV144" s="156"/>
      <c r="DW144" s="156"/>
      <c r="DX144" s="156"/>
      <c r="DY144" s="156"/>
      <c r="DZ144" s="156"/>
      <c r="EA144" s="156"/>
      <c r="EB144" s="156"/>
      <c r="EC144" s="156"/>
      <c r="ED144" s="156"/>
      <c r="EE144" s="156"/>
      <c r="EF144" s="156"/>
      <c r="EG144" s="156"/>
      <c r="EH144" s="156"/>
    </row>
    <row r="145" spans="46:138" ht="18.75" customHeight="1">
      <c r="AT145" s="14">
        <v>39</v>
      </c>
      <c r="AU145" s="14" t="str">
        <f t="shared" si="114"/>
        <v>演20し</v>
      </c>
      <c r="AV145" s="14">
        <f>入力3!AS43</f>
        <v>0</v>
      </c>
      <c r="AW145" s="14" t="str">
        <f>入力3!AT43</f>
        <v/>
      </c>
      <c r="AX145" s="14" t="str">
        <f>入力3!AU43</f>
        <v/>
      </c>
      <c r="AY145" s="14" t="str">
        <f>入力3!AV43</f>
        <v/>
      </c>
      <c r="AZ145" s="14" t="str">
        <f t="shared" si="117"/>
        <v/>
      </c>
      <c r="BA145" s="14" t="str">
        <f t="shared" si="131"/>
        <v/>
      </c>
      <c r="BB145" s="14" t="str">
        <f t="shared" si="125"/>
        <v/>
      </c>
      <c r="BC145" s="14" t="str">
        <f t="shared" si="126"/>
        <v/>
      </c>
      <c r="BE145" s="14" t="s">
        <v>1488</v>
      </c>
      <c r="BF145" s="14">
        <f t="shared" si="120"/>
        <v>20</v>
      </c>
      <c r="BG145" s="14" t="str">
        <f>$BG$107</f>
        <v>し</v>
      </c>
      <c r="BH145" s="108">
        <v>39</v>
      </c>
      <c r="BI145" s="14" t="str">
        <f t="shared" si="115"/>
        <v>演20し</v>
      </c>
      <c r="BJ145" s="14">
        <f>入力4!AS43</f>
        <v>0</v>
      </c>
      <c r="BK145" s="14" t="str">
        <f>入力4!AT43</f>
        <v/>
      </c>
      <c r="BL145" s="14" t="str">
        <f>入力4!AU43</f>
        <v/>
      </c>
      <c r="BM145" s="14" t="str">
        <f>入力4!AV43</f>
        <v/>
      </c>
      <c r="BN145" s="14" t="str">
        <f t="shared" si="118"/>
        <v/>
      </c>
      <c r="BO145" s="14" t="str">
        <f t="shared" si="121"/>
        <v/>
      </c>
      <c r="BP145" s="14" t="str">
        <f t="shared" si="127"/>
        <v/>
      </c>
      <c r="BQ145" s="14" t="str">
        <f t="shared" si="128"/>
        <v/>
      </c>
      <c r="BS145" s="14" t="s">
        <v>1488</v>
      </c>
      <c r="BT145" s="14">
        <f t="shared" si="122"/>
        <v>20</v>
      </c>
      <c r="BU145" s="154" t="str">
        <f>$BG$107</f>
        <v>し</v>
      </c>
      <c r="BV145" s="14">
        <v>39</v>
      </c>
      <c r="BW145" s="14" t="str">
        <f t="shared" si="116"/>
        <v>演20し</v>
      </c>
      <c r="BX145" s="14">
        <f>入力5!AS43</f>
        <v>0</v>
      </c>
      <c r="BY145" s="14" t="str">
        <f>入力5!AT43</f>
        <v/>
      </c>
      <c r="BZ145" s="14" t="str">
        <f>入力5!AU43</f>
        <v/>
      </c>
      <c r="CA145" s="14" t="str">
        <f>入力5!AV43</f>
        <v/>
      </c>
      <c r="CB145" s="14" t="str">
        <f t="shared" si="119"/>
        <v/>
      </c>
      <c r="CC145" s="14" t="str">
        <f t="shared" si="123"/>
        <v/>
      </c>
      <c r="CD145" s="14" t="str">
        <f t="shared" si="129"/>
        <v/>
      </c>
      <c r="CE145" s="14" t="str">
        <f t="shared" si="130"/>
        <v/>
      </c>
      <c r="CG145" s="14" t="s">
        <v>1488</v>
      </c>
      <c r="CH145" s="14">
        <f t="shared" si="124"/>
        <v>20</v>
      </c>
      <c r="CI145" s="14" t="str">
        <f>$BG$107</f>
        <v>し</v>
      </c>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6"/>
      <c r="DJ145" s="156"/>
      <c r="DK145" s="156"/>
      <c r="DL145" s="156"/>
      <c r="DM145" s="156"/>
      <c r="DN145" s="156"/>
      <c r="DO145" s="156"/>
      <c r="DP145" s="156"/>
      <c r="DQ145" s="156"/>
      <c r="DR145" s="156"/>
      <c r="DS145" s="156"/>
      <c r="DT145" s="156"/>
      <c r="DU145" s="156"/>
      <c r="DV145" s="156"/>
      <c r="DW145" s="156"/>
      <c r="DX145" s="156"/>
      <c r="DY145" s="156"/>
      <c r="DZ145" s="156"/>
      <c r="EA145" s="156"/>
      <c r="EB145" s="156"/>
      <c r="EC145" s="156"/>
      <c r="ED145" s="156"/>
      <c r="EE145" s="156"/>
      <c r="EF145" s="156"/>
      <c r="EG145" s="156"/>
      <c r="EH145" s="156"/>
    </row>
    <row r="146" spans="46:138" ht="18.75" customHeight="1">
      <c r="AT146" s="14">
        <v>40</v>
      </c>
      <c r="AU146" s="14" t="str">
        <f t="shared" si="114"/>
        <v>演20応</v>
      </c>
      <c r="AV146" s="14">
        <f>入力3!AS44</f>
        <v>0</v>
      </c>
      <c r="AW146" s="14" t="str">
        <f>入力3!AT44</f>
        <v/>
      </c>
      <c r="AX146" s="14" t="str">
        <f>入力3!AU44</f>
        <v/>
      </c>
      <c r="AY146" s="14" t="str">
        <f>入力3!AV44</f>
        <v/>
      </c>
      <c r="AZ146" s="14" t="str">
        <f t="shared" si="117"/>
        <v/>
      </c>
      <c r="BA146" s="14" t="str">
        <f t="shared" si="131"/>
        <v/>
      </c>
      <c r="BB146" s="14" t="str">
        <f t="shared" si="125"/>
        <v/>
      </c>
      <c r="BC146" s="14" t="str">
        <f t="shared" si="126"/>
        <v/>
      </c>
      <c r="BE146" s="14" t="s">
        <v>1488</v>
      </c>
      <c r="BF146" s="14">
        <f t="shared" si="120"/>
        <v>20</v>
      </c>
      <c r="BG146" s="14" t="str">
        <f>$BG$108</f>
        <v>応</v>
      </c>
      <c r="BH146" s="108">
        <v>40</v>
      </c>
      <c r="BI146" s="14" t="str">
        <f t="shared" si="115"/>
        <v>演20応</v>
      </c>
      <c r="BJ146" s="14">
        <f>入力4!AS44</f>
        <v>0</v>
      </c>
      <c r="BK146" s="14" t="str">
        <f>入力4!AT44</f>
        <v/>
      </c>
      <c r="BL146" s="14" t="str">
        <f>入力4!AU44</f>
        <v/>
      </c>
      <c r="BM146" s="14" t="str">
        <f>入力4!AV44</f>
        <v/>
      </c>
      <c r="BN146" s="14" t="str">
        <f t="shared" si="118"/>
        <v/>
      </c>
      <c r="BO146" s="14" t="str">
        <f t="shared" si="121"/>
        <v/>
      </c>
      <c r="BP146" s="14" t="str">
        <f t="shared" si="127"/>
        <v/>
      </c>
      <c r="BQ146" s="14" t="str">
        <f t="shared" si="128"/>
        <v/>
      </c>
      <c r="BS146" s="14" t="s">
        <v>1488</v>
      </c>
      <c r="BT146" s="14">
        <f t="shared" si="122"/>
        <v>20</v>
      </c>
      <c r="BU146" s="154" t="str">
        <f>$BG$108</f>
        <v>応</v>
      </c>
      <c r="BV146" s="14">
        <v>40</v>
      </c>
      <c r="BW146" s="14" t="str">
        <f t="shared" si="116"/>
        <v>演20応</v>
      </c>
      <c r="BX146" s="14">
        <f>入力5!AS44</f>
        <v>0</v>
      </c>
      <c r="BY146" s="14" t="str">
        <f>入力5!AT44</f>
        <v/>
      </c>
      <c r="BZ146" s="14" t="str">
        <f>入力5!AU44</f>
        <v/>
      </c>
      <c r="CA146" s="14" t="str">
        <f>入力5!AV44</f>
        <v/>
      </c>
      <c r="CB146" s="14" t="str">
        <f t="shared" si="119"/>
        <v/>
      </c>
      <c r="CC146" s="14" t="str">
        <f t="shared" si="123"/>
        <v/>
      </c>
      <c r="CD146" s="14" t="str">
        <f t="shared" si="129"/>
        <v/>
      </c>
      <c r="CE146" s="14" t="str">
        <f t="shared" si="130"/>
        <v/>
      </c>
      <c r="CG146" s="14" t="s">
        <v>1488</v>
      </c>
      <c r="CH146" s="14">
        <f t="shared" si="124"/>
        <v>20</v>
      </c>
      <c r="CI146" s="14" t="str">
        <f>$BG$108</f>
        <v>応</v>
      </c>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6"/>
      <c r="DJ146" s="156"/>
      <c r="DK146" s="156"/>
      <c r="DL146" s="156"/>
      <c r="DM146" s="156"/>
      <c r="DN146" s="156"/>
      <c r="DO146" s="156"/>
      <c r="DP146" s="156"/>
      <c r="DQ146" s="156"/>
      <c r="DR146" s="156"/>
      <c r="DS146" s="156"/>
      <c r="DT146" s="156"/>
      <c r="DU146" s="156"/>
      <c r="DV146" s="156"/>
      <c r="DW146" s="156"/>
      <c r="DX146" s="156"/>
      <c r="DY146" s="156"/>
      <c r="DZ146" s="156"/>
      <c r="EA146" s="156"/>
      <c r="EB146" s="156"/>
      <c r="EC146" s="156"/>
      <c r="ED146" s="156"/>
      <c r="EE146" s="156"/>
      <c r="EF146" s="156"/>
      <c r="EG146" s="156"/>
      <c r="EH146" s="156"/>
    </row>
  </sheetData>
  <sheetProtection sheet="1" selectLockedCells="1"/>
  <phoneticPr fontId="3"/>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20C70-30B2-434E-B666-D398E71A9CEC}">
  <sheetPr>
    <pageSetUpPr fitToPage="1"/>
  </sheetPr>
  <dimension ref="A1:Q46"/>
  <sheetViews>
    <sheetView view="pageBreakPreview" zoomScaleNormal="115" zoomScaleSheetLayoutView="100" workbookViewId="0">
      <selection activeCell="C8" sqref="C8"/>
    </sheetView>
  </sheetViews>
  <sheetFormatPr defaultRowHeight="18.75"/>
  <cols>
    <col min="2" max="2" width="7.375" customWidth="1"/>
    <col min="3" max="3" width="10.875" customWidth="1"/>
    <col min="4" max="4" width="11.125" customWidth="1"/>
    <col min="5" max="5" width="13.125" customWidth="1"/>
    <col min="6" max="6" width="6.75" customWidth="1"/>
    <col min="7" max="7" width="9.875" customWidth="1"/>
    <col min="8" max="8" width="10.5" customWidth="1"/>
    <col min="9" max="9" width="15.5" customWidth="1"/>
    <col min="10" max="10" width="1.125" customWidth="1"/>
    <col min="11" max="11" width="5.25" bestFit="1" customWidth="1"/>
    <col min="12" max="12" width="15.75" customWidth="1"/>
    <col min="13" max="13" width="5.25" bestFit="1" customWidth="1"/>
    <col min="15" max="17" width="9" hidden="1" customWidth="1"/>
    <col min="18" max="19" width="0" hidden="1" customWidth="1"/>
  </cols>
  <sheetData>
    <row r="1" spans="1:17">
      <c r="B1" s="280" t="s">
        <v>1553</v>
      </c>
      <c r="C1" s="280"/>
      <c r="D1" s="280"/>
      <c r="E1" s="280"/>
      <c r="F1" s="280"/>
      <c r="G1" s="280"/>
      <c r="H1" s="280"/>
      <c r="I1" s="280"/>
      <c r="J1" s="280"/>
      <c r="K1" s="280"/>
      <c r="L1" s="280"/>
      <c r="M1" s="280"/>
    </row>
    <row r="2" spans="1:17" ht="19.5" thickBot="1"/>
    <row r="3" spans="1:17">
      <c r="B3" s="281" t="s">
        <v>1526</v>
      </c>
      <c r="C3" s="282"/>
      <c r="D3" s="206" t="s">
        <v>1527</v>
      </c>
      <c r="E3" s="410" t="str">
        <f>入力1!C12</f>
        <v>国華高等学校</v>
      </c>
      <c r="F3" s="411"/>
      <c r="G3" s="273" t="s">
        <v>1562</v>
      </c>
      <c r="H3" s="275" t="str">
        <f>"〒"&amp;入力1!C7</f>
        <v>〒</v>
      </c>
      <c r="I3" s="275"/>
      <c r="J3" s="276"/>
      <c r="K3" s="207" t="s">
        <v>1528</v>
      </c>
      <c r="L3" s="291">
        <f>入力1!C17</f>
        <v>0</v>
      </c>
      <c r="M3" s="292"/>
    </row>
    <row r="4" spans="1:17">
      <c r="B4" s="283" t="s">
        <v>1355</v>
      </c>
      <c r="C4" s="284"/>
      <c r="D4" s="285" t="str">
        <f>入力1!C21&amp;入力1!D21</f>
        <v/>
      </c>
      <c r="E4" s="286"/>
      <c r="F4" s="286"/>
      <c r="G4" s="274"/>
      <c r="H4" s="412" t="str">
        <f>入力1!C8</f>
        <v>練馬区</v>
      </c>
      <c r="I4" s="412"/>
      <c r="J4" s="413"/>
      <c r="K4" s="205" t="s">
        <v>1561</v>
      </c>
      <c r="L4" s="278"/>
      <c r="M4" s="293"/>
    </row>
    <row r="5" spans="1:17" ht="19.5" thickBot="1">
      <c r="B5" s="287" t="s">
        <v>1529</v>
      </c>
      <c r="C5" s="288"/>
      <c r="D5" s="289" t="str">
        <f>入力1!C24&amp;入力1!D24</f>
        <v/>
      </c>
      <c r="E5" s="290"/>
      <c r="F5" s="208" t="s">
        <v>1530</v>
      </c>
      <c r="G5" s="296"/>
      <c r="H5" s="297"/>
      <c r="I5" s="297"/>
      <c r="J5" s="298"/>
      <c r="K5" s="209" t="s">
        <v>1528</v>
      </c>
      <c r="L5" s="294"/>
      <c r="M5" s="295"/>
    </row>
    <row r="6" spans="1:17" ht="19.5" thickBot="1"/>
    <row r="7" spans="1:17">
      <c r="B7" s="210" t="s">
        <v>1531</v>
      </c>
      <c r="C7" s="211" t="s">
        <v>1532</v>
      </c>
      <c r="D7" s="211" t="s">
        <v>1533</v>
      </c>
      <c r="E7" s="212" t="s">
        <v>1534</v>
      </c>
      <c r="F7" s="212" t="s">
        <v>1535</v>
      </c>
      <c r="G7" s="211" t="s">
        <v>1536</v>
      </c>
      <c r="H7" s="299" t="s">
        <v>1537</v>
      </c>
      <c r="I7" s="300"/>
      <c r="J7" s="300"/>
      <c r="K7" s="301"/>
      <c r="L7" s="211" t="s">
        <v>1538</v>
      </c>
      <c r="M7" s="213" t="s">
        <v>1563</v>
      </c>
      <c r="Q7" t="s">
        <v>1560</v>
      </c>
    </row>
    <row r="8" spans="1:17">
      <c r="A8" s="234">
        <v>1</v>
      </c>
      <c r="B8" s="214">
        <v>1</v>
      </c>
      <c r="C8" s="232"/>
      <c r="D8" s="160" t="str">
        <f>IFERROR(VLOOKUP(A8,入力2!$B$4:$CQ$44,入力2!$AM$1,0),"")</f>
        <v/>
      </c>
      <c r="E8" s="160" t="str">
        <f>IFERROR(VLOOKUP(A8,入力2!$B$4:$CQ$44,入力2!$AP$1,0),"")</f>
        <v/>
      </c>
      <c r="F8" s="159" t="str">
        <f>IFERROR(VLOOKUP(A8,入力2!$B$4:$CQ$44,入力2!$AN$1,0),"")</f>
        <v/>
      </c>
      <c r="G8" s="232"/>
      <c r="H8" s="277"/>
      <c r="I8" s="278"/>
      <c r="J8" s="278"/>
      <c r="K8" s="279"/>
      <c r="L8" s="232"/>
      <c r="M8" s="220" t="str">
        <f>IFERROR(IF(VLOOKUP(A8,入力2!$B$4:$CQ$44,入力2!$AO$1,0)="","",VLOOKUP(A8,入力2!$B$4:$CQ$44,入力2!$AO$1,0)&amp;"年"),"")</f>
        <v/>
      </c>
      <c r="P8">
        <f>IF(D8="",0,1)</f>
        <v>0</v>
      </c>
      <c r="Q8">
        <f>IF(RIGHT(F8,1)="段",1,0)</f>
        <v>0</v>
      </c>
    </row>
    <row r="9" spans="1:17">
      <c r="A9" s="234">
        <v>2</v>
      </c>
      <c r="B9" s="214">
        <v>2</v>
      </c>
      <c r="C9" s="232"/>
      <c r="D9" s="160" t="str">
        <f>IFERROR(VLOOKUP(A9,入力2!$B$4:$CQ$44,入力2!$AM$1,0),"")</f>
        <v/>
      </c>
      <c r="E9" s="160" t="str">
        <f>IFERROR(VLOOKUP(A9,入力2!$B$4:$CQ$44,入力2!$AP$1,0),"")</f>
        <v/>
      </c>
      <c r="F9" s="159" t="str">
        <f>IFERROR(VLOOKUP(A9,入力2!$B$4:$CQ$44,入力2!$AN$1,0),"")</f>
        <v/>
      </c>
      <c r="G9" s="232"/>
      <c r="H9" s="277"/>
      <c r="I9" s="278"/>
      <c r="J9" s="278"/>
      <c r="K9" s="279"/>
      <c r="L9" s="232"/>
      <c r="M9" s="220" t="str">
        <f>IFERROR(IF(VLOOKUP(A9,入力2!$B$4:$CQ$44,入力2!$AO$1,0)="","",VLOOKUP(A9,入力2!$B$4:$CQ$44,入力2!$AO$1,0)&amp;"年"),"")</f>
        <v/>
      </c>
      <c r="P9">
        <f t="shared" ref="P9:P37" si="0">IF(D9="",0,1)</f>
        <v>0</v>
      </c>
      <c r="Q9">
        <f t="shared" ref="Q9:Q37" si="1">IF(RIGHT(F9,1)="段",1,0)</f>
        <v>0</v>
      </c>
    </row>
    <row r="10" spans="1:17">
      <c r="A10" s="234">
        <v>3</v>
      </c>
      <c r="B10" s="214">
        <v>3</v>
      </c>
      <c r="C10" s="232"/>
      <c r="D10" s="160" t="str">
        <f>IFERROR(VLOOKUP(A10,入力2!$B$4:$CQ$44,入力2!$AM$1,0),"")</f>
        <v/>
      </c>
      <c r="E10" s="160" t="str">
        <f>IFERROR(VLOOKUP(A10,入力2!$B$4:$CQ$44,入力2!$AP$1,0),"")</f>
        <v/>
      </c>
      <c r="F10" s="159" t="str">
        <f>IFERROR(VLOOKUP(A10,入力2!$B$4:$CQ$44,入力2!$AN$1,0),"")</f>
        <v/>
      </c>
      <c r="G10" s="232"/>
      <c r="H10" s="277"/>
      <c r="I10" s="278"/>
      <c r="J10" s="278"/>
      <c r="K10" s="279"/>
      <c r="L10" s="232"/>
      <c r="M10" s="220" t="str">
        <f>IFERROR(IF(VLOOKUP(A10,入力2!$B$4:$CQ$44,入力2!$AO$1,0)="","",VLOOKUP(A10,入力2!$B$4:$CQ$44,入力2!$AO$1,0)&amp;"年"),"")</f>
        <v/>
      </c>
      <c r="P10">
        <f t="shared" si="0"/>
        <v>0</v>
      </c>
      <c r="Q10">
        <f t="shared" si="1"/>
        <v>0</v>
      </c>
    </row>
    <row r="11" spans="1:17">
      <c r="A11" s="234">
        <v>4</v>
      </c>
      <c r="B11" s="214">
        <v>4</v>
      </c>
      <c r="C11" s="232"/>
      <c r="D11" s="160" t="str">
        <f>IFERROR(VLOOKUP(A11,入力2!$B$4:$CQ$44,入力2!$AM$1,0),"")</f>
        <v/>
      </c>
      <c r="E11" s="160" t="str">
        <f>IFERROR(VLOOKUP(A11,入力2!$B$4:$CQ$44,入力2!$AP$1,0),"")</f>
        <v/>
      </c>
      <c r="F11" s="159" t="str">
        <f>IFERROR(VLOOKUP(A11,入力2!$B$4:$CQ$44,入力2!$AN$1,0),"")</f>
        <v/>
      </c>
      <c r="G11" s="232"/>
      <c r="H11" s="277"/>
      <c r="I11" s="278"/>
      <c r="J11" s="278"/>
      <c r="K11" s="279"/>
      <c r="L11" s="232"/>
      <c r="M11" s="220" t="str">
        <f>IFERROR(IF(VLOOKUP(A11,入力2!$B$4:$CQ$44,入力2!$AO$1,0)="","",VLOOKUP(A11,入力2!$B$4:$CQ$44,入力2!$AO$1,0)&amp;"年"),"")</f>
        <v/>
      </c>
      <c r="P11">
        <f t="shared" si="0"/>
        <v>0</v>
      </c>
      <c r="Q11">
        <f t="shared" si="1"/>
        <v>0</v>
      </c>
    </row>
    <row r="12" spans="1:17">
      <c r="A12" s="234">
        <v>5</v>
      </c>
      <c r="B12" s="214">
        <v>5</v>
      </c>
      <c r="C12" s="232"/>
      <c r="D12" s="160" t="str">
        <f>IFERROR(VLOOKUP(A12,入力2!$B$4:$CQ$44,入力2!$AM$1,0),"")</f>
        <v/>
      </c>
      <c r="E12" s="160" t="str">
        <f>IFERROR(VLOOKUP(A12,入力2!$B$4:$CQ$44,入力2!$AP$1,0),"")</f>
        <v/>
      </c>
      <c r="F12" s="159" t="str">
        <f>IFERROR(VLOOKUP(A12,入力2!$B$4:$CQ$44,入力2!$AN$1,0),"")</f>
        <v/>
      </c>
      <c r="G12" s="232"/>
      <c r="H12" s="277"/>
      <c r="I12" s="278"/>
      <c r="J12" s="278"/>
      <c r="K12" s="279"/>
      <c r="L12" s="232"/>
      <c r="M12" s="220" t="str">
        <f>IFERROR(IF(VLOOKUP(A12,入力2!$B$4:$CQ$44,入力2!$AO$1,0)="","",VLOOKUP(A12,入力2!$B$4:$CQ$44,入力2!$AO$1,0)&amp;"年"),"")</f>
        <v/>
      </c>
      <c r="P12">
        <f t="shared" si="0"/>
        <v>0</v>
      </c>
      <c r="Q12">
        <f t="shared" si="1"/>
        <v>0</v>
      </c>
    </row>
    <row r="13" spans="1:17">
      <c r="A13" s="234">
        <v>6</v>
      </c>
      <c r="B13" s="214">
        <v>6</v>
      </c>
      <c r="C13" s="232"/>
      <c r="D13" s="160" t="str">
        <f>IFERROR(VLOOKUP(A13,入力2!$B$4:$CQ$44,入力2!$AM$1,0),"")</f>
        <v/>
      </c>
      <c r="E13" s="160" t="str">
        <f>IFERROR(VLOOKUP(A13,入力2!$B$4:$CQ$44,入力2!$AP$1,0),"")</f>
        <v/>
      </c>
      <c r="F13" s="159" t="str">
        <f>IFERROR(VLOOKUP(A13,入力2!$B$4:$CQ$44,入力2!$AN$1,0),"")</f>
        <v/>
      </c>
      <c r="G13" s="232"/>
      <c r="H13" s="277"/>
      <c r="I13" s="278"/>
      <c r="J13" s="278"/>
      <c r="K13" s="279"/>
      <c r="L13" s="232"/>
      <c r="M13" s="220" t="str">
        <f>IFERROR(IF(VLOOKUP(A13,入力2!$B$4:$CQ$44,入力2!$AO$1,0)="","",VLOOKUP(A13,入力2!$B$4:$CQ$44,入力2!$AO$1,0)&amp;"年"),"")</f>
        <v/>
      </c>
      <c r="P13">
        <f t="shared" si="0"/>
        <v>0</v>
      </c>
      <c r="Q13">
        <f t="shared" si="1"/>
        <v>0</v>
      </c>
    </row>
    <row r="14" spans="1:17">
      <c r="A14" s="234">
        <v>7</v>
      </c>
      <c r="B14" s="214">
        <v>7</v>
      </c>
      <c r="C14" s="232"/>
      <c r="D14" s="160" t="str">
        <f>IFERROR(VLOOKUP(A14,入力2!$B$4:$CQ$44,入力2!$AM$1,0),"")</f>
        <v/>
      </c>
      <c r="E14" s="160" t="str">
        <f>IFERROR(VLOOKUP(A14,入力2!$B$4:$CQ$44,入力2!$AP$1,0),"")</f>
        <v/>
      </c>
      <c r="F14" s="159" t="str">
        <f>IFERROR(VLOOKUP(A14,入力2!$B$4:$CQ$44,入力2!$AN$1,0),"")</f>
        <v/>
      </c>
      <c r="G14" s="232"/>
      <c r="H14" s="277"/>
      <c r="I14" s="278"/>
      <c r="J14" s="278"/>
      <c r="K14" s="279"/>
      <c r="L14" s="232"/>
      <c r="M14" s="220" t="str">
        <f>IFERROR(IF(VLOOKUP(A14,入力2!$B$4:$CQ$44,入力2!$AO$1,0)="","",VLOOKUP(A14,入力2!$B$4:$CQ$44,入力2!$AO$1,0)&amp;"年"),"")</f>
        <v/>
      </c>
      <c r="P14">
        <f t="shared" si="0"/>
        <v>0</v>
      </c>
      <c r="Q14">
        <f t="shared" si="1"/>
        <v>0</v>
      </c>
    </row>
    <row r="15" spans="1:17">
      <c r="A15" s="234">
        <v>8</v>
      </c>
      <c r="B15" s="214">
        <v>8</v>
      </c>
      <c r="C15" s="232"/>
      <c r="D15" s="160" t="str">
        <f>IFERROR(VLOOKUP(A15,入力2!$B$4:$CQ$44,入力2!$AM$1,0),"")</f>
        <v/>
      </c>
      <c r="E15" s="160" t="str">
        <f>IFERROR(VLOOKUP(A15,入力2!$B$4:$CQ$44,入力2!$AP$1,0),"")</f>
        <v/>
      </c>
      <c r="F15" s="159" t="str">
        <f>IFERROR(VLOOKUP(A15,入力2!$B$4:$CQ$44,入力2!$AN$1,0),"")</f>
        <v/>
      </c>
      <c r="G15" s="232"/>
      <c r="H15" s="277"/>
      <c r="I15" s="278"/>
      <c r="J15" s="278"/>
      <c r="K15" s="279"/>
      <c r="L15" s="232"/>
      <c r="M15" s="220" t="str">
        <f>IFERROR(IF(VLOOKUP(A15,入力2!$B$4:$CQ$44,入力2!$AO$1,0)="","",VLOOKUP(A15,入力2!$B$4:$CQ$44,入力2!$AO$1,0)&amp;"年"),"")</f>
        <v/>
      </c>
      <c r="P15">
        <f t="shared" si="0"/>
        <v>0</v>
      </c>
      <c r="Q15">
        <f t="shared" si="1"/>
        <v>0</v>
      </c>
    </row>
    <row r="16" spans="1:17">
      <c r="A16" s="234">
        <v>9</v>
      </c>
      <c r="B16" s="214">
        <v>9</v>
      </c>
      <c r="C16" s="232"/>
      <c r="D16" s="160" t="str">
        <f>IFERROR(VLOOKUP(A16,入力2!$B$4:$CQ$44,入力2!$AM$1,0),"")</f>
        <v/>
      </c>
      <c r="E16" s="160" t="str">
        <f>IFERROR(VLOOKUP(A16,入力2!$B$4:$CQ$44,入力2!$AP$1,0),"")</f>
        <v/>
      </c>
      <c r="F16" s="159" t="str">
        <f>IFERROR(VLOOKUP(A16,入力2!$B$4:$CQ$44,入力2!$AN$1,0),"")</f>
        <v/>
      </c>
      <c r="G16" s="232"/>
      <c r="H16" s="277"/>
      <c r="I16" s="278"/>
      <c r="J16" s="278"/>
      <c r="K16" s="279"/>
      <c r="L16" s="232"/>
      <c r="M16" s="220" t="str">
        <f>IFERROR(IF(VLOOKUP(A16,入力2!$B$4:$CQ$44,入力2!$AO$1,0)="","",VLOOKUP(A16,入力2!$B$4:$CQ$44,入力2!$AO$1,0)&amp;"年"),"")</f>
        <v/>
      </c>
      <c r="P16">
        <f t="shared" si="0"/>
        <v>0</v>
      </c>
      <c r="Q16">
        <f t="shared" si="1"/>
        <v>0</v>
      </c>
    </row>
    <row r="17" spans="1:17">
      <c r="A17" s="234">
        <v>10</v>
      </c>
      <c r="B17" s="214">
        <v>10</v>
      </c>
      <c r="C17" s="232"/>
      <c r="D17" s="160" t="str">
        <f>IFERROR(VLOOKUP(A17,入力2!$B$4:$CQ$44,入力2!$AM$1,0),"")</f>
        <v/>
      </c>
      <c r="E17" s="160" t="str">
        <f>IFERROR(VLOOKUP(A17,入力2!$B$4:$CQ$44,入力2!$AP$1,0),"")</f>
        <v/>
      </c>
      <c r="F17" s="159" t="str">
        <f>IFERROR(VLOOKUP(A17,入力2!$B$4:$CQ$44,入力2!$AN$1,0),"")</f>
        <v/>
      </c>
      <c r="G17" s="232"/>
      <c r="H17" s="277"/>
      <c r="I17" s="278"/>
      <c r="J17" s="278"/>
      <c r="K17" s="279"/>
      <c r="L17" s="232"/>
      <c r="M17" s="220" t="str">
        <f>IFERROR(IF(VLOOKUP(A17,入力2!$B$4:$CQ$44,入力2!$AO$1,0)="","",VLOOKUP(A17,入力2!$B$4:$CQ$44,入力2!$AO$1,0)&amp;"年"),"")</f>
        <v/>
      </c>
      <c r="P17">
        <f t="shared" si="0"/>
        <v>0</v>
      </c>
      <c r="Q17">
        <f t="shared" si="1"/>
        <v>0</v>
      </c>
    </row>
    <row r="18" spans="1:17">
      <c r="A18" s="234">
        <v>11</v>
      </c>
      <c r="B18" s="214">
        <v>11</v>
      </c>
      <c r="C18" s="232"/>
      <c r="D18" s="160" t="str">
        <f>IFERROR(VLOOKUP(A18,入力2!$B$4:$CQ$44,入力2!$AM$1,0),"")</f>
        <v/>
      </c>
      <c r="E18" s="160" t="str">
        <f>IFERROR(VLOOKUP(A18,入力2!$B$4:$CQ$44,入力2!$AP$1,0),"")</f>
        <v/>
      </c>
      <c r="F18" s="159" t="str">
        <f>IFERROR(VLOOKUP(A18,入力2!$B$4:$CQ$44,入力2!$AN$1,0),"")</f>
        <v/>
      </c>
      <c r="G18" s="232"/>
      <c r="H18" s="277"/>
      <c r="I18" s="278"/>
      <c r="J18" s="278"/>
      <c r="K18" s="279"/>
      <c r="L18" s="232"/>
      <c r="M18" s="220" t="str">
        <f>IFERROR(IF(VLOOKUP(A18,入力2!$B$4:$CQ$44,入力2!$AO$1,0)="","",VLOOKUP(A18,入力2!$B$4:$CQ$44,入力2!$AO$1,0)&amp;"年"),"")</f>
        <v/>
      </c>
      <c r="P18">
        <f t="shared" si="0"/>
        <v>0</v>
      </c>
      <c r="Q18">
        <f t="shared" si="1"/>
        <v>0</v>
      </c>
    </row>
    <row r="19" spans="1:17">
      <c r="A19" s="234">
        <v>12</v>
      </c>
      <c r="B19" s="214">
        <v>12</v>
      </c>
      <c r="C19" s="232"/>
      <c r="D19" s="160" t="str">
        <f>IFERROR(VLOOKUP(A19,入力2!$B$4:$CQ$44,入力2!$AM$1,0),"")</f>
        <v/>
      </c>
      <c r="E19" s="160" t="str">
        <f>IFERROR(VLOOKUP(A19,入力2!$B$4:$CQ$44,入力2!$AP$1,0),"")</f>
        <v/>
      </c>
      <c r="F19" s="159" t="str">
        <f>IFERROR(VLOOKUP(A19,入力2!$B$4:$CQ$44,入力2!$AN$1,0),"")</f>
        <v/>
      </c>
      <c r="G19" s="232"/>
      <c r="H19" s="277"/>
      <c r="I19" s="278"/>
      <c r="J19" s="278"/>
      <c r="K19" s="279"/>
      <c r="L19" s="232"/>
      <c r="M19" s="220" t="str">
        <f>IFERROR(IF(VLOOKUP(A19,入力2!$B$4:$CQ$44,入力2!$AO$1,0)="","",VLOOKUP(A19,入力2!$B$4:$CQ$44,入力2!$AO$1,0)&amp;"年"),"")</f>
        <v/>
      </c>
      <c r="P19">
        <f t="shared" si="0"/>
        <v>0</v>
      </c>
      <c r="Q19">
        <f t="shared" si="1"/>
        <v>0</v>
      </c>
    </row>
    <row r="20" spans="1:17">
      <c r="A20" s="234">
        <v>13</v>
      </c>
      <c r="B20" s="214">
        <v>13</v>
      </c>
      <c r="C20" s="232"/>
      <c r="D20" s="160" t="str">
        <f>IFERROR(VLOOKUP(A20,入力2!$B$4:$CQ$44,入力2!$AM$1,0),"")</f>
        <v/>
      </c>
      <c r="E20" s="160" t="str">
        <f>IFERROR(VLOOKUP(A20,入力2!$B$4:$CQ$44,入力2!$AP$1,0),"")</f>
        <v/>
      </c>
      <c r="F20" s="159" t="str">
        <f>IFERROR(VLOOKUP(A20,入力2!$B$4:$CQ$44,入力2!$AN$1,0),"")</f>
        <v/>
      </c>
      <c r="G20" s="232"/>
      <c r="H20" s="277"/>
      <c r="I20" s="278"/>
      <c r="J20" s="278"/>
      <c r="K20" s="279"/>
      <c r="L20" s="232"/>
      <c r="M20" s="220" t="str">
        <f>IFERROR(IF(VLOOKUP(A20,入力2!$B$4:$CQ$44,入力2!$AO$1,0)="","",VLOOKUP(A20,入力2!$B$4:$CQ$44,入力2!$AO$1,0)&amp;"年"),"")</f>
        <v/>
      </c>
      <c r="P20">
        <f t="shared" si="0"/>
        <v>0</v>
      </c>
      <c r="Q20">
        <f t="shared" si="1"/>
        <v>0</v>
      </c>
    </row>
    <row r="21" spans="1:17">
      <c r="A21" s="234">
        <v>14</v>
      </c>
      <c r="B21" s="214">
        <v>14</v>
      </c>
      <c r="C21" s="232"/>
      <c r="D21" s="160" t="str">
        <f>IFERROR(VLOOKUP(A21,入力2!$B$4:$CQ$44,入力2!$AM$1,0),"")</f>
        <v/>
      </c>
      <c r="E21" s="160" t="str">
        <f>IFERROR(VLOOKUP(A21,入力2!$B$4:$CQ$44,入力2!$AP$1,0),"")</f>
        <v/>
      </c>
      <c r="F21" s="159" t="str">
        <f>IFERROR(VLOOKUP(A21,入力2!$B$4:$CQ$44,入力2!$AN$1,0),"")</f>
        <v/>
      </c>
      <c r="G21" s="232"/>
      <c r="H21" s="277"/>
      <c r="I21" s="278"/>
      <c r="J21" s="278"/>
      <c r="K21" s="279"/>
      <c r="L21" s="232"/>
      <c r="M21" s="220" t="str">
        <f>IFERROR(IF(VLOOKUP(A21,入力2!$B$4:$CQ$44,入力2!$AO$1,0)="","",VLOOKUP(A21,入力2!$B$4:$CQ$44,入力2!$AO$1,0)&amp;"年"),"")</f>
        <v/>
      </c>
      <c r="P21">
        <f t="shared" si="0"/>
        <v>0</v>
      </c>
      <c r="Q21">
        <f t="shared" si="1"/>
        <v>0</v>
      </c>
    </row>
    <row r="22" spans="1:17">
      <c r="A22" s="234">
        <v>15</v>
      </c>
      <c r="B22" s="214">
        <v>15</v>
      </c>
      <c r="C22" s="232"/>
      <c r="D22" s="160" t="str">
        <f>IFERROR(VLOOKUP(A22,入力2!$B$4:$CQ$44,入力2!$AM$1,0),"")</f>
        <v/>
      </c>
      <c r="E22" s="160" t="str">
        <f>IFERROR(VLOOKUP(A22,入力2!$B$4:$CQ$44,入力2!$AP$1,0),"")</f>
        <v/>
      </c>
      <c r="F22" s="159" t="str">
        <f>IFERROR(VLOOKUP(A22,入力2!$B$4:$CQ$44,入力2!$AN$1,0),"")</f>
        <v/>
      </c>
      <c r="G22" s="232"/>
      <c r="H22" s="277"/>
      <c r="I22" s="278"/>
      <c r="J22" s="278"/>
      <c r="K22" s="279"/>
      <c r="L22" s="232"/>
      <c r="M22" s="220" t="str">
        <f>IFERROR(IF(VLOOKUP(A22,入力2!$B$4:$CQ$44,入力2!$AO$1,0)="","",VLOOKUP(A22,入力2!$B$4:$CQ$44,入力2!$AO$1,0)&amp;"年"),"")</f>
        <v/>
      </c>
      <c r="P22">
        <f t="shared" si="0"/>
        <v>0</v>
      </c>
      <c r="Q22">
        <f t="shared" si="1"/>
        <v>0</v>
      </c>
    </row>
    <row r="23" spans="1:17">
      <c r="A23" s="234">
        <v>16</v>
      </c>
      <c r="B23" s="214">
        <v>16</v>
      </c>
      <c r="C23" s="232"/>
      <c r="D23" s="160" t="str">
        <f>IFERROR(VLOOKUP(A23,入力2!$B$4:$CQ$44,入力2!$AM$1,0),"")</f>
        <v/>
      </c>
      <c r="E23" s="160" t="str">
        <f>IFERROR(VLOOKUP(A23,入力2!$B$4:$CQ$44,入力2!$AP$1,0),"")</f>
        <v/>
      </c>
      <c r="F23" s="159" t="str">
        <f>IFERROR(VLOOKUP(A23,入力2!$B$4:$CQ$44,入力2!$AN$1,0),"")</f>
        <v/>
      </c>
      <c r="G23" s="232"/>
      <c r="H23" s="277"/>
      <c r="I23" s="278"/>
      <c r="J23" s="278"/>
      <c r="K23" s="279"/>
      <c r="L23" s="232"/>
      <c r="M23" s="220" t="str">
        <f>IFERROR(IF(VLOOKUP(A23,入力2!$B$4:$CQ$44,入力2!$AO$1,0)="","",VLOOKUP(A23,入力2!$B$4:$CQ$44,入力2!$AO$1,0)&amp;"年"),"")</f>
        <v/>
      </c>
      <c r="P23">
        <f t="shared" si="0"/>
        <v>0</v>
      </c>
      <c r="Q23">
        <f t="shared" si="1"/>
        <v>0</v>
      </c>
    </row>
    <row r="24" spans="1:17">
      <c r="A24" s="234">
        <v>17</v>
      </c>
      <c r="B24" s="214">
        <v>17</v>
      </c>
      <c r="C24" s="232"/>
      <c r="D24" s="160" t="str">
        <f>IFERROR(VLOOKUP(A24,入力2!$B$4:$CQ$44,入力2!$AM$1,0),"")</f>
        <v/>
      </c>
      <c r="E24" s="160" t="str">
        <f>IFERROR(VLOOKUP(A24,入力2!$B$4:$CQ$44,入力2!$AP$1,0),"")</f>
        <v/>
      </c>
      <c r="F24" s="159" t="str">
        <f>IFERROR(VLOOKUP(A24,入力2!$B$4:$CQ$44,入力2!$AN$1,0),"")</f>
        <v/>
      </c>
      <c r="G24" s="232"/>
      <c r="H24" s="277"/>
      <c r="I24" s="278"/>
      <c r="J24" s="278"/>
      <c r="K24" s="279"/>
      <c r="L24" s="232"/>
      <c r="M24" s="220" t="str">
        <f>IFERROR(IF(VLOOKUP(A24,入力2!$B$4:$CQ$44,入力2!$AO$1,0)="","",VLOOKUP(A24,入力2!$B$4:$CQ$44,入力2!$AO$1,0)&amp;"年"),"")</f>
        <v/>
      </c>
      <c r="P24">
        <f t="shared" si="0"/>
        <v>0</v>
      </c>
      <c r="Q24">
        <f t="shared" si="1"/>
        <v>0</v>
      </c>
    </row>
    <row r="25" spans="1:17">
      <c r="A25" s="234">
        <v>18</v>
      </c>
      <c r="B25" s="214">
        <v>18</v>
      </c>
      <c r="C25" s="232"/>
      <c r="D25" s="160" t="str">
        <f>IFERROR(VLOOKUP(A25,入力2!$B$4:$CQ$44,入力2!$AM$1,0),"")</f>
        <v/>
      </c>
      <c r="E25" s="160" t="str">
        <f>IFERROR(VLOOKUP(A25,入力2!$B$4:$CQ$44,入力2!$AP$1,0),"")</f>
        <v/>
      </c>
      <c r="F25" s="159" t="str">
        <f>IFERROR(VLOOKUP(A25,入力2!$B$4:$CQ$44,入力2!$AN$1,0),"")</f>
        <v/>
      </c>
      <c r="G25" s="232"/>
      <c r="H25" s="277"/>
      <c r="I25" s="278"/>
      <c r="J25" s="278"/>
      <c r="K25" s="279"/>
      <c r="L25" s="232"/>
      <c r="M25" s="220" t="str">
        <f>IFERROR(IF(VLOOKUP(A25,入力2!$B$4:$CQ$44,入力2!$AO$1,0)="","",VLOOKUP(A25,入力2!$B$4:$CQ$44,入力2!$AO$1,0)&amp;"年"),"")</f>
        <v/>
      </c>
      <c r="P25">
        <f t="shared" si="0"/>
        <v>0</v>
      </c>
      <c r="Q25">
        <f t="shared" si="1"/>
        <v>0</v>
      </c>
    </row>
    <row r="26" spans="1:17">
      <c r="A26" s="234">
        <v>19</v>
      </c>
      <c r="B26" s="214">
        <v>19</v>
      </c>
      <c r="C26" s="232"/>
      <c r="D26" s="160" t="str">
        <f>IFERROR(VLOOKUP(A26,入力2!$B$4:$CQ$44,入力2!$AM$1,0),"")</f>
        <v/>
      </c>
      <c r="E26" s="160" t="str">
        <f>IFERROR(VLOOKUP(A26,入力2!$B$4:$CQ$44,入力2!$AP$1,0),"")</f>
        <v/>
      </c>
      <c r="F26" s="159" t="str">
        <f>IFERROR(VLOOKUP(A26,入力2!$B$4:$CQ$44,入力2!$AN$1,0),"")</f>
        <v/>
      </c>
      <c r="G26" s="232"/>
      <c r="H26" s="277"/>
      <c r="I26" s="278"/>
      <c r="J26" s="278"/>
      <c r="K26" s="279"/>
      <c r="L26" s="232"/>
      <c r="M26" s="220" t="str">
        <f>IFERROR(IF(VLOOKUP(A26,入力2!$B$4:$CQ$44,入力2!$AO$1,0)="","",VLOOKUP(A26,入力2!$B$4:$CQ$44,入力2!$AO$1,0)&amp;"年"),"")</f>
        <v/>
      </c>
      <c r="P26">
        <f t="shared" si="0"/>
        <v>0</v>
      </c>
      <c r="Q26">
        <f t="shared" si="1"/>
        <v>0</v>
      </c>
    </row>
    <row r="27" spans="1:17">
      <c r="A27" s="234">
        <v>20</v>
      </c>
      <c r="B27" s="214">
        <v>20</v>
      </c>
      <c r="C27" s="232"/>
      <c r="D27" s="160" t="str">
        <f>IFERROR(VLOOKUP(A27,入力2!$B$4:$CQ$44,入力2!$AM$1,0),"")</f>
        <v/>
      </c>
      <c r="E27" s="160" t="str">
        <f>IFERROR(VLOOKUP(A27,入力2!$B$4:$CQ$44,入力2!$AP$1,0),"")</f>
        <v/>
      </c>
      <c r="F27" s="159" t="str">
        <f>IFERROR(VLOOKUP(A27,入力2!$B$4:$CQ$44,入力2!$AN$1,0),"")</f>
        <v/>
      </c>
      <c r="G27" s="232"/>
      <c r="H27" s="277"/>
      <c r="I27" s="278"/>
      <c r="J27" s="278"/>
      <c r="K27" s="279"/>
      <c r="L27" s="232"/>
      <c r="M27" s="220" t="str">
        <f>IFERROR(IF(VLOOKUP(A27,入力2!$B$4:$CQ$44,入力2!$AO$1,0)="","",VLOOKUP(A27,入力2!$B$4:$CQ$44,入力2!$AO$1,0)&amp;"年"),"")</f>
        <v/>
      </c>
      <c r="P27">
        <f t="shared" si="0"/>
        <v>0</v>
      </c>
      <c r="Q27">
        <f t="shared" si="1"/>
        <v>0</v>
      </c>
    </row>
    <row r="28" spans="1:17">
      <c r="A28" s="234">
        <v>21</v>
      </c>
      <c r="B28" s="214">
        <v>21</v>
      </c>
      <c r="C28" s="232"/>
      <c r="D28" s="160" t="str">
        <f>IFERROR(VLOOKUP(A28,入力2!$B$4:$CQ$44,入力2!$AM$1,0),"")</f>
        <v/>
      </c>
      <c r="E28" s="160" t="str">
        <f>IFERROR(VLOOKUP(A28,入力2!$B$4:$CQ$44,入力2!$AP$1,0),"")</f>
        <v/>
      </c>
      <c r="F28" s="159" t="str">
        <f>IFERROR(VLOOKUP(A28,入力2!$B$4:$CQ$44,入力2!$AN$1,0),"")</f>
        <v/>
      </c>
      <c r="G28" s="232"/>
      <c r="H28" s="277"/>
      <c r="I28" s="278"/>
      <c r="J28" s="278"/>
      <c r="K28" s="279"/>
      <c r="L28" s="232"/>
      <c r="M28" s="220" t="str">
        <f>IFERROR(IF(VLOOKUP(A28,入力2!$B$4:$CQ$44,入力2!$AO$1,0)="","",VLOOKUP(A28,入力2!$B$4:$CQ$44,入力2!$AO$1,0)&amp;"年"),"")</f>
        <v/>
      </c>
      <c r="P28">
        <f t="shared" si="0"/>
        <v>0</v>
      </c>
      <c r="Q28">
        <f t="shared" si="1"/>
        <v>0</v>
      </c>
    </row>
    <row r="29" spans="1:17" ht="18.75" customHeight="1">
      <c r="A29" s="234">
        <v>22</v>
      </c>
      <c r="B29" s="214">
        <v>22</v>
      </c>
      <c r="C29" s="232"/>
      <c r="D29" s="160" t="str">
        <f>IFERROR(VLOOKUP(A29,入力2!$B$4:$CQ$44,入力2!$AM$1,0),"")</f>
        <v/>
      </c>
      <c r="E29" s="160" t="str">
        <f>IFERROR(VLOOKUP(A29,入力2!$B$4:$CQ$44,入力2!$AP$1,0),"")</f>
        <v/>
      </c>
      <c r="F29" s="159" t="str">
        <f>IFERROR(VLOOKUP(A29,入力2!$B$4:$CQ$44,入力2!$AN$1,0),"")</f>
        <v/>
      </c>
      <c r="G29" s="232"/>
      <c r="H29" s="277"/>
      <c r="I29" s="278"/>
      <c r="J29" s="278"/>
      <c r="K29" s="279"/>
      <c r="L29" s="232"/>
      <c r="M29" s="220" t="str">
        <f>IFERROR(IF(VLOOKUP(A29,入力2!$B$4:$CQ$44,入力2!$AO$1,0)="","",VLOOKUP(A29,入力2!$B$4:$CQ$44,入力2!$AO$1,0)&amp;"年"),"")</f>
        <v/>
      </c>
      <c r="P29">
        <f t="shared" si="0"/>
        <v>0</v>
      </c>
      <c r="Q29">
        <f t="shared" si="1"/>
        <v>0</v>
      </c>
    </row>
    <row r="30" spans="1:17" ht="19.5" customHeight="1">
      <c r="A30" s="234">
        <v>23</v>
      </c>
      <c r="B30" s="214">
        <v>23</v>
      </c>
      <c r="C30" s="232"/>
      <c r="D30" s="160" t="str">
        <f>IFERROR(VLOOKUP(A30,入力2!$B$4:$CQ$44,入力2!$AM$1,0),"")</f>
        <v/>
      </c>
      <c r="E30" s="160" t="str">
        <f>IFERROR(VLOOKUP(A30,入力2!$B$4:$CQ$44,入力2!$AP$1,0),"")</f>
        <v/>
      </c>
      <c r="F30" s="159" t="str">
        <f>IFERROR(VLOOKUP(A30,入力2!$B$4:$CQ$44,入力2!$AN$1,0),"")</f>
        <v/>
      </c>
      <c r="G30" s="232"/>
      <c r="H30" s="277"/>
      <c r="I30" s="278"/>
      <c r="J30" s="278"/>
      <c r="K30" s="279"/>
      <c r="L30" s="232"/>
      <c r="M30" s="220" t="str">
        <f>IFERROR(IF(VLOOKUP(A30,入力2!$B$4:$CQ$44,入力2!$AO$1,0)="","",VLOOKUP(A30,入力2!$B$4:$CQ$44,入力2!$AO$1,0)&amp;"年"),"")</f>
        <v/>
      </c>
      <c r="P30">
        <f t="shared" si="0"/>
        <v>0</v>
      </c>
      <c r="Q30">
        <f t="shared" si="1"/>
        <v>0</v>
      </c>
    </row>
    <row r="31" spans="1:17">
      <c r="A31" s="234">
        <v>24</v>
      </c>
      <c r="B31" s="214">
        <v>24</v>
      </c>
      <c r="C31" s="232"/>
      <c r="D31" s="160" t="str">
        <f>IFERROR(VLOOKUP(A31,入力2!$B$4:$CQ$44,入力2!$AM$1,0),"")</f>
        <v/>
      </c>
      <c r="E31" s="160" t="str">
        <f>IFERROR(VLOOKUP(A31,入力2!$B$4:$CQ$44,入力2!$AP$1,0),"")</f>
        <v/>
      </c>
      <c r="F31" s="159" t="str">
        <f>IFERROR(VLOOKUP(A31,入力2!$B$4:$CQ$44,入力2!$AN$1,0),"")</f>
        <v/>
      </c>
      <c r="G31" s="232"/>
      <c r="H31" s="277"/>
      <c r="I31" s="278"/>
      <c r="J31" s="278"/>
      <c r="K31" s="279"/>
      <c r="L31" s="232"/>
      <c r="M31" s="220" t="str">
        <f>IFERROR(IF(VLOOKUP(A31,入力2!$B$4:$CQ$44,入力2!$AO$1,0)="","",VLOOKUP(A31,入力2!$B$4:$CQ$44,入力2!$AO$1,0)&amp;"年"),"")</f>
        <v/>
      </c>
      <c r="P31">
        <f t="shared" si="0"/>
        <v>0</v>
      </c>
      <c r="Q31">
        <f t="shared" si="1"/>
        <v>0</v>
      </c>
    </row>
    <row r="32" spans="1:17" ht="18.75" customHeight="1">
      <c r="A32" s="234">
        <v>25</v>
      </c>
      <c r="B32" s="214">
        <v>25</v>
      </c>
      <c r="C32" s="232"/>
      <c r="D32" s="160" t="str">
        <f>IFERROR(VLOOKUP(A32,入力2!$B$4:$CQ$44,入力2!$AM$1,0),"")</f>
        <v/>
      </c>
      <c r="E32" s="160" t="str">
        <f>IFERROR(VLOOKUP(A32,入力2!$B$4:$CQ$44,入力2!$AP$1,0),"")</f>
        <v/>
      </c>
      <c r="F32" s="159" t="str">
        <f>IFERROR(VLOOKUP(A32,入力2!$B$4:$CQ$44,入力2!$AN$1,0),"")</f>
        <v/>
      </c>
      <c r="G32" s="232"/>
      <c r="H32" s="277"/>
      <c r="I32" s="278"/>
      <c r="J32" s="278"/>
      <c r="K32" s="279"/>
      <c r="L32" s="232"/>
      <c r="M32" s="220" t="str">
        <f>IFERROR(IF(VLOOKUP(A32,入力2!$B$4:$CQ$44,入力2!$AO$1,0)="","",VLOOKUP(A32,入力2!$B$4:$CQ$44,入力2!$AO$1,0)&amp;"年"),"")</f>
        <v/>
      </c>
      <c r="P32">
        <f t="shared" si="0"/>
        <v>0</v>
      </c>
      <c r="Q32">
        <f t="shared" si="1"/>
        <v>0</v>
      </c>
    </row>
    <row r="33" spans="1:17">
      <c r="A33" s="234">
        <v>26</v>
      </c>
      <c r="B33" s="214">
        <v>26</v>
      </c>
      <c r="C33" s="232"/>
      <c r="D33" s="160" t="str">
        <f>IFERROR(VLOOKUP(A33,入力2!$B$4:$CQ$44,入力2!$AM$1,0),"")</f>
        <v/>
      </c>
      <c r="E33" s="160" t="str">
        <f>IFERROR(VLOOKUP(A33,入力2!$B$4:$CQ$44,入力2!$AP$1,0),"")</f>
        <v/>
      </c>
      <c r="F33" s="159" t="str">
        <f>IFERROR(VLOOKUP(A33,入力2!$B$4:$CQ$44,入力2!$AN$1,0),"")</f>
        <v/>
      </c>
      <c r="G33" s="232"/>
      <c r="H33" s="277"/>
      <c r="I33" s="278"/>
      <c r="J33" s="278"/>
      <c r="K33" s="279"/>
      <c r="L33" s="232"/>
      <c r="M33" s="220" t="str">
        <f>IFERROR(IF(VLOOKUP(A33,入力2!$B$4:$CQ$44,入力2!$AO$1,0)="","",VLOOKUP(A33,入力2!$B$4:$CQ$44,入力2!$AO$1,0)&amp;"年"),"")</f>
        <v/>
      </c>
      <c r="P33">
        <f t="shared" si="0"/>
        <v>0</v>
      </c>
      <c r="Q33">
        <f t="shared" si="1"/>
        <v>0</v>
      </c>
    </row>
    <row r="34" spans="1:17">
      <c r="A34" s="234">
        <v>27</v>
      </c>
      <c r="B34" s="214">
        <v>27</v>
      </c>
      <c r="C34" s="232"/>
      <c r="D34" s="160" t="str">
        <f>IFERROR(VLOOKUP(A34,入力2!$B$4:$CQ$44,入力2!$AM$1,0),"")</f>
        <v/>
      </c>
      <c r="E34" s="160" t="str">
        <f>IFERROR(VLOOKUP(A34,入力2!$B$4:$CQ$44,入力2!$AP$1,0),"")</f>
        <v/>
      </c>
      <c r="F34" s="159" t="str">
        <f>IFERROR(VLOOKUP(A34,入力2!$B$4:$CQ$44,入力2!$AN$1,0),"")</f>
        <v/>
      </c>
      <c r="G34" s="232"/>
      <c r="H34" s="277"/>
      <c r="I34" s="278"/>
      <c r="J34" s="278"/>
      <c r="K34" s="279"/>
      <c r="L34" s="232"/>
      <c r="M34" s="220" t="str">
        <f>IFERROR(IF(VLOOKUP(A34,入力2!$B$4:$CQ$44,入力2!$AO$1,0)="","",VLOOKUP(A34,入力2!$B$4:$CQ$44,入力2!$AO$1,0)&amp;"年"),"")</f>
        <v/>
      </c>
      <c r="P34">
        <f t="shared" si="0"/>
        <v>0</v>
      </c>
      <c r="Q34">
        <f t="shared" si="1"/>
        <v>0</v>
      </c>
    </row>
    <row r="35" spans="1:17">
      <c r="A35" s="234">
        <v>28</v>
      </c>
      <c r="B35" s="214">
        <v>28</v>
      </c>
      <c r="C35" s="232"/>
      <c r="D35" s="160" t="str">
        <f>IFERROR(VLOOKUP(A35,入力2!$B$4:$CQ$44,入力2!$AM$1,0),"")</f>
        <v/>
      </c>
      <c r="E35" s="160" t="str">
        <f>IFERROR(VLOOKUP(A35,入力2!$B$4:$CQ$44,入力2!$AP$1,0),"")</f>
        <v/>
      </c>
      <c r="F35" s="159" t="str">
        <f>IFERROR(VLOOKUP(A35,入力2!$B$4:$CQ$44,入力2!$AN$1,0),"")</f>
        <v/>
      </c>
      <c r="G35" s="232"/>
      <c r="H35" s="277"/>
      <c r="I35" s="278"/>
      <c r="J35" s="278"/>
      <c r="K35" s="279"/>
      <c r="L35" s="232"/>
      <c r="M35" s="220" t="str">
        <f>IFERROR(IF(VLOOKUP(A35,入力2!$B$4:$CQ$44,入力2!$AO$1,0)="","",VLOOKUP(A35,入力2!$B$4:$CQ$44,入力2!$AO$1,0)&amp;"年"),"")</f>
        <v/>
      </c>
      <c r="P35">
        <f t="shared" si="0"/>
        <v>0</v>
      </c>
      <c r="Q35">
        <f t="shared" si="1"/>
        <v>0</v>
      </c>
    </row>
    <row r="36" spans="1:17">
      <c r="A36" s="234">
        <v>29</v>
      </c>
      <c r="B36" s="214">
        <v>29</v>
      </c>
      <c r="C36" s="232"/>
      <c r="D36" s="160" t="str">
        <f>IFERROR(VLOOKUP(A36,入力2!$B$4:$CQ$44,入力2!$AM$1,0),"")</f>
        <v/>
      </c>
      <c r="E36" s="160" t="str">
        <f>IFERROR(VLOOKUP(A36,入力2!$B$4:$CQ$44,入力2!$AP$1,0),"")</f>
        <v/>
      </c>
      <c r="F36" s="159" t="str">
        <f>IFERROR(VLOOKUP(A36,入力2!$B$4:$CQ$44,入力2!$AN$1,0),"")</f>
        <v/>
      </c>
      <c r="G36" s="232"/>
      <c r="H36" s="277"/>
      <c r="I36" s="278"/>
      <c r="J36" s="278"/>
      <c r="K36" s="279"/>
      <c r="L36" s="232"/>
      <c r="M36" s="220" t="str">
        <f>IFERROR(IF(VLOOKUP(A36,入力2!$B$4:$CQ$44,入力2!$AO$1,0)="","",VLOOKUP(A36,入力2!$B$4:$CQ$44,入力2!$AO$1,0)&amp;"年"),"")</f>
        <v/>
      </c>
      <c r="P36">
        <f t="shared" si="0"/>
        <v>0</v>
      </c>
      <c r="Q36">
        <f t="shared" si="1"/>
        <v>0</v>
      </c>
    </row>
    <row r="37" spans="1:17" ht="19.5" thickBot="1">
      <c r="A37" s="234">
        <v>30</v>
      </c>
      <c r="B37" s="215">
        <v>30</v>
      </c>
      <c r="C37" s="233"/>
      <c r="D37" s="216" t="str">
        <f>IFERROR(VLOOKUP(A37,入力2!$B$4:$CQ$44,入力2!$AM$1,0),"")</f>
        <v/>
      </c>
      <c r="E37" s="216" t="str">
        <f>IFERROR(VLOOKUP(A37,入力2!$B$4:$CQ$44,入力2!$AP$1,0),"")</f>
        <v/>
      </c>
      <c r="F37" s="217" t="str">
        <f>IFERROR(VLOOKUP(A37,入力2!$B$4:$CQ$44,入力2!$AN$1,0),"")</f>
        <v/>
      </c>
      <c r="G37" s="233"/>
      <c r="H37" s="302"/>
      <c r="I37" s="294"/>
      <c r="J37" s="294"/>
      <c r="K37" s="303"/>
      <c r="L37" s="233"/>
      <c r="M37" s="221" t="str">
        <f>IFERROR(IF(VLOOKUP(A37,入力2!$B$4:$CQ$44,入力2!$AO$1,0)="","",VLOOKUP(A37,入力2!$B$4:$CQ$44,入力2!$AO$1,0)&amp;"年"),"")</f>
        <v/>
      </c>
      <c r="P37">
        <f t="shared" si="0"/>
        <v>0</v>
      </c>
      <c r="Q37">
        <f t="shared" si="1"/>
        <v>0</v>
      </c>
    </row>
    <row r="39" spans="1:17">
      <c r="B39" s="218" t="s">
        <v>1557</v>
      </c>
      <c r="C39" s="203"/>
      <c r="D39" s="203"/>
      <c r="E39" s="203"/>
      <c r="F39" s="203"/>
      <c r="G39" s="203"/>
      <c r="H39" s="203"/>
      <c r="I39" s="203"/>
      <c r="J39" s="203"/>
      <c r="K39" s="203"/>
      <c r="L39" s="203"/>
      <c r="M39" s="203"/>
    </row>
    <row r="40" spans="1:17">
      <c r="B40" s="219" t="s">
        <v>1558</v>
      </c>
      <c r="C40" s="161"/>
      <c r="D40" s="161"/>
      <c r="E40" s="161"/>
      <c r="F40" s="161"/>
      <c r="G40" s="161"/>
      <c r="H40" s="161"/>
      <c r="I40" s="161"/>
      <c r="J40" s="161"/>
      <c r="K40" s="161"/>
      <c r="L40" s="161"/>
      <c r="M40" s="161"/>
    </row>
    <row r="41" spans="1:17">
      <c r="B41" s="161"/>
      <c r="C41" s="161"/>
      <c r="D41" s="161"/>
      <c r="E41" s="161"/>
      <c r="F41" s="161"/>
      <c r="G41" s="161"/>
      <c r="H41" s="161"/>
      <c r="I41" s="161"/>
      <c r="J41" s="161"/>
      <c r="K41" s="161"/>
      <c r="L41" s="161"/>
      <c r="M41" s="161"/>
    </row>
    <row r="42" spans="1:17">
      <c r="B42" s="202" t="s">
        <v>1539</v>
      </c>
      <c r="C42" s="201"/>
      <c r="D42" s="201"/>
      <c r="E42" s="201"/>
      <c r="F42" s="201"/>
      <c r="G42" s="201"/>
      <c r="H42" s="201"/>
      <c r="I42" s="201"/>
      <c r="J42" s="201"/>
      <c r="K42" s="201"/>
      <c r="L42" s="201"/>
      <c r="M42" s="201"/>
      <c r="P42">
        <f>SUM(P8:P37)</f>
        <v>0</v>
      </c>
      <c r="Q42">
        <f>SUM(Q8:Q37)</f>
        <v>0</v>
      </c>
    </row>
    <row r="43" spans="1:17">
      <c r="G43" s="162" t="s">
        <v>1540</v>
      </c>
      <c r="H43" s="162"/>
      <c r="I43" s="162"/>
      <c r="J43" s="162"/>
      <c r="K43" s="162"/>
      <c r="L43" s="223" t="s">
        <v>1559</v>
      </c>
      <c r="P43">
        <v>3000</v>
      </c>
    </row>
    <row r="44" spans="1:17">
      <c r="B44" s="163"/>
      <c r="C44" s="163" t="s">
        <v>1541</v>
      </c>
      <c r="D44" s="163"/>
      <c r="E44" s="163"/>
      <c r="G44" s="162" t="str">
        <f>"個人登録料　＠　　５００×（  "&amp;P42&amp;"  ）名"</f>
        <v>個人登録料　＠　　５００×（  0  ）名</v>
      </c>
      <c r="H44" s="162"/>
      <c r="I44" s="162"/>
      <c r="J44" s="162"/>
      <c r="K44" s="162"/>
      <c r="L44" s="224" t="str">
        <f>P44&amp;" 円"</f>
        <v>0 円</v>
      </c>
      <c r="P44" s="222">
        <f>P42*500</f>
        <v>0</v>
      </c>
    </row>
    <row r="45" spans="1:17">
      <c r="B45" s="226" t="s">
        <v>1564</v>
      </c>
      <c r="C45" s="204"/>
      <c r="D45" s="227"/>
      <c r="E45" s="163"/>
      <c r="G45" s="164" t="str">
        <f>"全日分担金　＠３，０００×（  "&amp;Q42&amp; "  ）名"</f>
        <v>全日分担金　＠３，０００×（  0  ）名</v>
      </c>
      <c r="H45" s="164"/>
      <c r="I45" s="164"/>
      <c r="J45" s="164"/>
      <c r="K45" s="164"/>
      <c r="L45" s="225" t="str">
        <f>P45&amp;" 円"</f>
        <v>0 円</v>
      </c>
      <c r="P45" s="222">
        <f>3000*Q42</f>
        <v>0</v>
      </c>
    </row>
    <row r="46" spans="1:17">
      <c r="B46" s="228" t="str">
        <f>E3</f>
        <v>国華高等学校</v>
      </c>
      <c r="C46" s="229"/>
      <c r="D46" s="230"/>
      <c r="E46" s="163"/>
      <c r="G46" s="162"/>
      <c r="H46" s="162" t="s">
        <v>1542</v>
      </c>
      <c r="I46" s="162"/>
      <c r="J46" s="162"/>
      <c r="K46" s="162"/>
      <c r="L46" s="165" t="str">
        <f>P46&amp;" 円"</f>
        <v>3000 円</v>
      </c>
      <c r="P46">
        <f>SUM(P43:P45)</f>
        <v>3000</v>
      </c>
    </row>
  </sheetData>
  <sheetProtection sheet="1" objects="1" scenarios="1" selectLockedCells="1"/>
  <mergeCells count="44">
    <mergeCell ref="H25:K25"/>
    <mergeCell ref="H26:K26"/>
    <mergeCell ref="H27:K27"/>
    <mergeCell ref="H19:K19"/>
    <mergeCell ref="H20:K20"/>
    <mergeCell ref="H28:K28"/>
    <mergeCell ref="H35:K35"/>
    <mergeCell ref="H36:K36"/>
    <mergeCell ref="H37:K37"/>
    <mergeCell ref="H29:K29"/>
    <mergeCell ref="H30:K30"/>
    <mergeCell ref="H31:K31"/>
    <mergeCell ref="H32:K32"/>
    <mergeCell ref="H33:K33"/>
    <mergeCell ref="H34:K34"/>
    <mergeCell ref="H23:K23"/>
    <mergeCell ref="H24:K24"/>
    <mergeCell ref="H13:K13"/>
    <mergeCell ref="H14:K14"/>
    <mergeCell ref="H15:K15"/>
    <mergeCell ref="H16:K16"/>
    <mergeCell ref="H17:K17"/>
    <mergeCell ref="H18:K18"/>
    <mergeCell ref="H9:K9"/>
    <mergeCell ref="H10:K10"/>
    <mergeCell ref="H11:K11"/>
    <mergeCell ref="H21:K21"/>
    <mergeCell ref="H22:K22"/>
    <mergeCell ref="H3:J3"/>
    <mergeCell ref="H12:K12"/>
    <mergeCell ref="B1:M1"/>
    <mergeCell ref="B3:C3"/>
    <mergeCell ref="E3:F3"/>
    <mergeCell ref="B4:C4"/>
    <mergeCell ref="D4:F4"/>
    <mergeCell ref="B5:C5"/>
    <mergeCell ref="D5:E5"/>
    <mergeCell ref="L3:M3"/>
    <mergeCell ref="L4:M4"/>
    <mergeCell ref="L5:M5"/>
    <mergeCell ref="G5:J5"/>
    <mergeCell ref="H4:J4"/>
    <mergeCell ref="H7:K7"/>
    <mergeCell ref="H8:K8"/>
  </mergeCells>
  <phoneticPr fontId="3"/>
  <printOptions horizontalCentered="1" verticalCentered="1"/>
  <pageMargins left="0.23622047244094491" right="0.23622047244094491" top="0.74803149606299213" bottom="0.74803149606299213" header="0.31496062992125984" footer="0.31496062992125984"/>
  <pageSetup paperSize="9" scale="81" orientation="portrait" blackAndWhite="1" r:id="rId1"/>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CDDC-D0C8-43E2-8B1F-FD88CFF564BF}">
  <dimension ref="A1:AZ71"/>
  <sheetViews>
    <sheetView zoomScaleNormal="100" zoomScaleSheetLayoutView="100" workbookViewId="0">
      <selection activeCell="D2" sqref="D2"/>
    </sheetView>
  </sheetViews>
  <sheetFormatPr defaultRowHeight="18.75"/>
  <cols>
    <col min="1" max="1" width="3.5" style="14" customWidth="1"/>
    <col min="2" max="2" width="9" style="14"/>
    <col min="3" max="3" width="3.625" style="14" customWidth="1"/>
    <col min="4" max="4" width="13.875" style="14" customWidth="1"/>
    <col min="5" max="5" width="4.375" style="14" bestFit="1" customWidth="1"/>
    <col min="6" max="6" width="4.375" style="14" customWidth="1"/>
    <col min="7" max="7" width="9" style="14" bestFit="1" customWidth="1"/>
    <col min="8" max="8" width="3.5" style="14" bestFit="1" customWidth="1"/>
    <col min="9" max="9" width="11.5" style="14" bestFit="1" customWidth="1"/>
    <col min="10" max="10" width="5.25" style="14" bestFit="1" customWidth="1"/>
    <col min="11" max="11" width="4.375" style="14" bestFit="1" customWidth="1"/>
    <col min="12" max="12" width="9" style="14"/>
    <col min="13" max="13" width="3.5" style="14" bestFit="1" customWidth="1"/>
    <col min="14" max="14" width="11.5" style="14" bestFit="1" customWidth="1"/>
    <col min="15" max="15" width="5.25" style="14" bestFit="1" customWidth="1"/>
    <col min="16" max="16" width="4.375" style="14" bestFit="1" customWidth="1"/>
    <col min="17" max="21" width="9" style="14" customWidth="1"/>
    <col min="22" max="32" width="9" style="14" hidden="1" customWidth="1"/>
    <col min="33" max="33" width="4" style="14" hidden="1" customWidth="1"/>
    <col min="34" max="34" width="9" style="14" hidden="1" customWidth="1"/>
    <col min="35" max="35" width="5.25" style="14" hidden="1" customWidth="1"/>
    <col min="36" max="37" width="4.5" style="14" hidden="1" customWidth="1"/>
    <col min="38" max="38" width="9" style="14" hidden="1" customWidth="1"/>
    <col min="39" max="39" width="3.75" style="14" hidden="1" customWidth="1"/>
    <col min="40" max="40" width="11.5" style="14" hidden="1" customWidth="1"/>
    <col min="41" max="41" width="5.25" style="14" hidden="1" customWidth="1"/>
    <col min="42" max="43" width="4.5" style="14" hidden="1" customWidth="1"/>
    <col min="44" max="44" width="7.375" style="14" hidden="1" customWidth="1"/>
    <col min="45" max="45" width="2.75" style="14" hidden="1" customWidth="1"/>
    <col min="46" max="46" width="9" style="14" hidden="1" customWidth="1"/>
    <col min="47" max="47" width="5.25" style="14" hidden="1" customWidth="1"/>
    <col min="48" max="48" width="4.5" style="14" hidden="1" customWidth="1"/>
    <col min="49" max="52" width="9" style="14" hidden="1" customWidth="1"/>
    <col min="53" max="16384" width="9" style="14"/>
  </cols>
  <sheetData>
    <row r="1" spans="1:49">
      <c r="A1" s="14" t="s">
        <v>1553</v>
      </c>
    </row>
    <row r="2" spans="1:49" ht="19.5" thickBot="1">
      <c r="B2" s="14" t="s">
        <v>15</v>
      </c>
      <c r="D2" s="8">
        <v>45018</v>
      </c>
      <c r="E2" s="14" t="s">
        <v>1347</v>
      </c>
      <c r="V2" s="14">
        <v>1</v>
      </c>
      <c r="W2" s="14">
        <v>2</v>
      </c>
      <c r="X2" s="14">
        <v>3</v>
      </c>
      <c r="Y2" s="14">
        <v>4</v>
      </c>
      <c r="Z2" s="14">
        <v>5</v>
      </c>
      <c r="AA2" s="14">
        <v>6</v>
      </c>
    </row>
    <row r="3" spans="1:49" ht="19.5" thickBot="1">
      <c r="C3" s="98" t="str">
        <f>IF(入力2!$AZ$4&gt;0,"※","")</f>
        <v/>
      </c>
      <c r="D3" s="14" t="s">
        <v>1492</v>
      </c>
      <c r="V3" s="14" t="str">
        <f>入力2!AL3</f>
        <v>基本データベース</v>
      </c>
      <c r="AF3" s="14" t="s">
        <v>1417</v>
      </c>
    </row>
    <row r="4" spans="1:49" ht="19.5" thickBot="1">
      <c r="B4" s="14" t="s">
        <v>1404</v>
      </c>
      <c r="G4" s="14" t="s">
        <v>1405</v>
      </c>
      <c r="L4" s="14" t="s">
        <v>1406</v>
      </c>
      <c r="X4" s="14" t="str">
        <f>入力2!AN4</f>
        <v>段・級</v>
      </c>
      <c r="Y4" s="14" t="str">
        <f>入力2!AO4</f>
        <v>年</v>
      </c>
      <c r="Z4" s="14" t="str">
        <f>入力2!AP4</f>
        <v>生年月日</v>
      </c>
      <c r="AA4" s="14" t="str">
        <f>入力2!AQ4</f>
        <v>年齢</v>
      </c>
      <c r="AK4" s="14" t="s">
        <v>1512</v>
      </c>
      <c r="AQ4" s="14" t="s">
        <v>1512</v>
      </c>
      <c r="AW4" s="14" t="s">
        <v>1512</v>
      </c>
    </row>
    <row r="5" spans="1:49">
      <c r="B5" s="99">
        <v>1</v>
      </c>
      <c r="C5" s="109"/>
      <c r="D5" s="100" t="str">
        <f>IFERROR(VLOOKUP(C5,入力2!$B$4:$CQ$44,入力2!$AM$1,0),"")</f>
        <v/>
      </c>
      <c r="E5" s="100" t="str">
        <f>IFERROR(VLOOKUP(C5,入力2!$B$4:$CQ$44,入力2!$AN$1,0),"")</f>
        <v/>
      </c>
      <c r="F5" s="101" t="str">
        <f>IFERROR(VLOOKUP(C5,入力2!$B$4:$CQ$44,入力2!$CN$1,0),"")</f>
        <v/>
      </c>
      <c r="G5" s="99">
        <v>1</v>
      </c>
      <c r="H5" s="109"/>
      <c r="I5" s="100" t="str">
        <f>IFERROR(VLOOKUP(H5,入力2!$B$4:$CQ$44,入力2!$AM$1,0),"")</f>
        <v/>
      </c>
      <c r="J5" s="100" t="str">
        <f>IFERROR(VLOOKUP(H5,入力2!$B$4:$CQ$44,入力2!$AN$1,0),"")</f>
        <v/>
      </c>
      <c r="K5" s="101" t="str">
        <f>IFERROR(VLOOKUP(H5,入力2!$B$4:$CQ$44,入力2!$CN$1,0),"")</f>
        <v/>
      </c>
      <c r="L5" s="99">
        <v>1</v>
      </c>
      <c r="M5" s="109"/>
      <c r="N5" s="100" t="str">
        <f>IFERROR(VLOOKUP(M5,入力2!$B$4:$CQ$44,入力2!$AM$1,0),"")</f>
        <v/>
      </c>
      <c r="O5" s="100" t="str">
        <f>IFERROR(VLOOKUP(M5,入力2!$B$4:$CQ$44,入力2!$AN$1,0),"")</f>
        <v/>
      </c>
      <c r="P5" s="101" t="str">
        <f>IFERROR(VLOOKUP(M5,入力2!$B$4:$CQ$44,入力2!$CN$1,0),"")</f>
        <v/>
      </c>
      <c r="V5" s="14">
        <f>入力2!AL5</f>
        <v>1</v>
      </c>
      <c r="W5" s="14" t="str">
        <f>入力2!AM5</f>
        <v/>
      </c>
      <c r="X5" s="14" t="str">
        <f>入力2!AN5</f>
        <v/>
      </c>
      <c r="Y5" s="14" t="str">
        <f>入力2!AO5</f>
        <v/>
      </c>
      <c r="Z5" s="14" t="str">
        <f>入力2!AP5</f>
        <v/>
      </c>
      <c r="AA5" s="14" t="str">
        <f>入力2!AQ5</f>
        <v/>
      </c>
      <c r="AF5" s="14" t="str">
        <f>B4</f>
        <v>団体試合1</v>
      </c>
      <c r="AG5" s="14">
        <f>C5</f>
        <v>0</v>
      </c>
      <c r="AH5" s="14" t="str">
        <f t="shared" ref="AH5:AJ9" si="0">D5</f>
        <v/>
      </c>
      <c r="AI5" s="14" t="str">
        <f t="shared" si="0"/>
        <v/>
      </c>
      <c r="AJ5" s="14" t="str">
        <f>F5</f>
        <v/>
      </c>
      <c r="AK5" s="14" t="str">
        <f>IF(AH5="","",1)</f>
        <v/>
      </c>
      <c r="AL5" s="14" t="s">
        <v>1384</v>
      </c>
      <c r="AM5" s="14">
        <f t="shared" ref="AM5:AM14" si="1">C24</f>
        <v>0</v>
      </c>
      <c r="AN5" s="14" t="str">
        <f t="shared" ref="AN5:AN14" si="2">D24</f>
        <v/>
      </c>
      <c r="AO5" s="14" t="str">
        <f t="shared" ref="AO5:AO14" si="3">E24</f>
        <v/>
      </c>
      <c r="AP5" s="14" t="str">
        <f t="shared" ref="AP5:AP14" si="4">F24</f>
        <v/>
      </c>
      <c r="AQ5" s="14" t="str">
        <f>IF(AN5="","",1)</f>
        <v/>
      </c>
      <c r="AR5" s="14" t="s">
        <v>1387</v>
      </c>
      <c r="AS5" s="14">
        <f t="shared" ref="AS5:AS24" si="5">C47</f>
        <v>0</v>
      </c>
      <c r="AT5" s="14" t="str">
        <f t="shared" ref="AT5:AT24" si="6">D47</f>
        <v/>
      </c>
      <c r="AU5" s="14" t="str">
        <f t="shared" ref="AU5:AU24" si="7">E47</f>
        <v/>
      </c>
      <c r="AV5" s="14" t="str">
        <f t="shared" ref="AV5:AV24" si="8">F47</f>
        <v/>
      </c>
      <c r="AW5" s="14" t="str">
        <f>IF(AT5="","",1)</f>
        <v/>
      </c>
    </row>
    <row r="6" spans="1:49">
      <c r="B6" s="102">
        <v>2</v>
      </c>
      <c r="C6" s="110"/>
      <c r="D6" s="103" t="str">
        <f>IFERROR(VLOOKUP(C6,入力2!$B$4:$CQ$44,入力2!$AM$1,0),"")</f>
        <v/>
      </c>
      <c r="E6" s="103" t="str">
        <f>IFERROR(VLOOKUP(C6,入力2!$B$4:$CQ$44,入力2!$AN$1,0),"")</f>
        <v/>
      </c>
      <c r="F6" s="104" t="str">
        <f>IFERROR(VLOOKUP(C6,入力2!$B$4:$CQ$44,入力2!$CN$1,0),"")</f>
        <v/>
      </c>
      <c r="G6" s="102">
        <v>2</v>
      </c>
      <c r="H6" s="110"/>
      <c r="I6" s="103" t="str">
        <f>IFERROR(VLOOKUP(H6,入力2!$B$4:$CQ$44,入力2!$AM$1,0),"")</f>
        <v/>
      </c>
      <c r="J6" s="103" t="str">
        <f>IFERROR(VLOOKUP(H6,入力2!$B$4:$CQ$44,入力2!$AN$1,0),"")</f>
        <v/>
      </c>
      <c r="K6" s="104" t="str">
        <f>IFERROR(VLOOKUP(H6,入力2!$B$4:$CQ$44,入力2!$CN$1,0),"")</f>
        <v/>
      </c>
      <c r="L6" s="102">
        <v>2</v>
      </c>
      <c r="M6" s="110"/>
      <c r="N6" s="103" t="str">
        <f>IFERROR(VLOOKUP(M6,入力2!$B$4:$CQ$44,入力2!$AM$1,0),"")</f>
        <v/>
      </c>
      <c r="O6" s="103" t="str">
        <f>IFERROR(VLOOKUP(M6,入力2!$B$4:$CQ$44,入力2!$AN$1,0),"")</f>
        <v/>
      </c>
      <c r="P6" s="104" t="str">
        <f>IFERROR(VLOOKUP(M6,入力2!$B$4:$CQ$44,入力2!$CN$1,0),"")</f>
        <v/>
      </c>
      <c r="V6" s="14">
        <f>入力2!AL6</f>
        <v>2</v>
      </c>
      <c r="W6" s="14" t="str">
        <f>入力2!AM6</f>
        <v/>
      </c>
      <c r="X6" s="14" t="str">
        <f>入力2!AN6</f>
        <v/>
      </c>
      <c r="Y6" s="14" t="str">
        <f>入力2!AO6</f>
        <v/>
      </c>
      <c r="Z6" s="14" t="str">
        <f>入力2!AP6</f>
        <v/>
      </c>
      <c r="AA6" s="14" t="str">
        <f>入力2!AQ6</f>
        <v/>
      </c>
      <c r="AF6" s="14">
        <f>IF(SUM(AK5:AK11)&gt;=5,1,0)</f>
        <v>0</v>
      </c>
      <c r="AG6" s="14">
        <f>C6</f>
        <v>0</v>
      </c>
      <c r="AH6" s="14" t="str">
        <f t="shared" si="0"/>
        <v/>
      </c>
      <c r="AI6" s="14" t="str">
        <f t="shared" si="0"/>
        <v/>
      </c>
      <c r="AJ6" s="14" t="str">
        <f t="shared" si="0"/>
        <v/>
      </c>
      <c r="AK6" s="14" t="str">
        <f t="shared" ref="AK6:AK46" si="9">IF(AH6="","",1)</f>
        <v/>
      </c>
      <c r="AM6" s="14">
        <f t="shared" si="1"/>
        <v>0</v>
      </c>
      <c r="AN6" s="14" t="str">
        <f t="shared" si="2"/>
        <v/>
      </c>
      <c r="AO6" s="14" t="str">
        <f t="shared" si="3"/>
        <v/>
      </c>
      <c r="AP6" s="14" t="str">
        <f t="shared" si="4"/>
        <v/>
      </c>
      <c r="AQ6" s="14" t="str">
        <f t="shared" ref="AQ6:AQ46" si="10">IF(AN6="","",1)</f>
        <v/>
      </c>
      <c r="AS6" s="14">
        <f t="shared" si="5"/>
        <v>0</v>
      </c>
      <c r="AT6" s="14" t="str">
        <f t="shared" si="6"/>
        <v/>
      </c>
      <c r="AU6" s="14" t="str">
        <f t="shared" si="7"/>
        <v/>
      </c>
      <c r="AV6" s="14" t="str">
        <f t="shared" si="8"/>
        <v/>
      </c>
      <c r="AW6" s="14" t="str">
        <f t="shared" ref="AW6:AW46" si="11">IF(AT6="","",1)</f>
        <v/>
      </c>
    </row>
    <row r="7" spans="1:49">
      <c r="B7" s="102">
        <v>3</v>
      </c>
      <c r="C7" s="110"/>
      <c r="D7" s="103" t="str">
        <f>IFERROR(VLOOKUP(C7,入力2!$B$4:$CQ$44,入力2!$AM$1,0),"")</f>
        <v/>
      </c>
      <c r="E7" s="103" t="str">
        <f>IFERROR(VLOOKUP(C7,入力2!$B$4:$CQ$44,入力2!$AN$1,0),"")</f>
        <v/>
      </c>
      <c r="F7" s="104" t="str">
        <f>IFERROR(VLOOKUP(C7,入力2!$B$4:$CQ$44,入力2!$CN$1,0),"")</f>
        <v/>
      </c>
      <c r="G7" s="102">
        <v>3</v>
      </c>
      <c r="H7" s="110"/>
      <c r="I7" s="103" t="str">
        <f>IFERROR(VLOOKUP(H7,入力2!$B$4:$CQ$44,入力2!$AM$1,0),"")</f>
        <v/>
      </c>
      <c r="J7" s="103" t="str">
        <f>IFERROR(VLOOKUP(H7,入力2!$B$4:$CQ$44,入力2!$AN$1,0),"")</f>
        <v/>
      </c>
      <c r="K7" s="104" t="str">
        <f>IFERROR(VLOOKUP(H7,入力2!$B$4:$CQ$44,入力2!$CN$1,0),"")</f>
        <v/>
      </c>
      <c r="L7" s="102">
        <v>3</v>
      </c>
      <c r="M7" s="110"/>
      <c r="N7" s="103" t="str">
        <f>IFERROR(VLOOKUP(M7,入力2!$B$4:$CQ$44,入力2!$AM$1,0),"")</f>
        <v/>
      </c>
      <c r="O7" s="103" t="str">
        <f>IFERROR(VLOOKUP(M7,入力2!$B$4:$CQ$44,入力2!$AN$1,0),"")</f>
        <v/>
      </c>
      <c r="P7" s="104" t="str">
        <f>IFERROR(VLOOKUP(M7,入力2!$B$4:$CQ$44,入力2!$CN$1,0),"")</f>
        <v/>
      </c>
      <c r="V7" s="14">
        <f>入力2!AL7</f>
        <v>3</v>
      </c>
      <c r="W7" s="14" t="str">
        <f>入力2!AM7</f>
        <v/>
      </c>
      <c r="X7" s="14" t="str">
        <f>入力2!AN7</f>
        <v/>
      </c>
      <c r="Y7" s="14" t="str">
        <f>入力2!AO7</f>
        <v/>
      </c>
      <c r="Z7" s="14" t="str">
        <f>入力2!AP7</f>
        <v/>
      </c>
      <c r="AA7" s="14" t="str">
        <f>入力2!AQ7</f>
        <v/>
      </c>
      <c r="AG7" s="14">
        <f>C7</f>
        <v>0</v>
      </c>
      <c r="AH7" s="14" t="str">
        <f t="shared" si="0"/>
        <v/>
      </c>
      <c r="AI7" s="14" t="str">
        <f t="shared" si="0"/>
        <v/>
      </c>
      <c r="AJ7" s="14" t="str">
        <f t="shared" si="0"/>
        <v/>
      </c>
      <c r="AK7" s="14" t="str">
        <f t="shared" si="9"/>
        <v/>
      </c>
      <c r="AM7" s="14">
        <f t="shared" si="1"/>
        <v>0</v>
      </c>
      <c r="AN7" s="14" t="str">
        <f t="shared" si="2"/>
        <v/>
      </c>
      <c r="AO7" s="14" t="str">
        <f t="shared" si="3"/>
        <v/>
      </c>
      <c r="AP7" s="14" t="str">
        <f t="shared" si="4"/>
        <v/>
      </c>
      <c r="AQ7" s="14" t="str">
        <f t="shared" si="10"/>
        <v/>
      </c>
      <c r="AR7" s="14" t="s">
        <v>1388</v>
      </c>
      <c r="AS7" s="14">
        <f t="shared" si="5"/>
        <v>0</v>
      </c>
      <c r="AT7" s="14" t="str">
        <f t="shared" si="6"/>
        <v/>
      </c>
      <c r="AU7" s="14" t="str">
        <f t="shared" si="7"/>
        <v/>
      </c>
      <c r="AV7" s="14" t="str">
        <f t="shared" si="8"/>
        <v/>
      </c>
      <c r="AW7" s="14" t="str">
        <f t="shared" si="11"/>
        <v/>
      </c>
    </row>
    <row r="8" spans="1:49">
      <c r="B8" s="102">
        <v>4</v>
      </c>
      <c r="C8" s="110"/>
      <c r="D8" s="103" t="str">
        <f>IFERROR(VLOOKUP(C8,入力2!$B$4:$CQ$44,入力2!$AM$1,0),"")</f>
        <v/>
      </c>
      <c r="E8" s="103" t="str">
        <f>IFERROR(VLOOKUP(C8,入力2!$B$4:$CQ$44,入力2!$AN$1,0),"")</f>
        <v/>
      </c>
      <c r="F8" s="104" t="str">
        <f>IFERROR(VLOOKUP(C8,入力2!$B$4:$CQ$44,入力2!$CN$1,0),"")</f>
        <v/>
      </c>
      <c r="G8" s="102">
        <v>4</v>
      </c>
      <c r="H8" s="110"/>
      <c r="I8" s="103" t="str">
        <f>IFERROR(VLOOKUP(H8,入力2!$B$4:$CQ$44,入力2!$AM$1,0),"")</f>
        <v/>
      </c>
      <c r="J8" s="103" t="str">
        <f>IFERROR(VLOOKUP(H8,入力2!$B$4:$CQ$44,入力2!$AN$1,0),"")</f>
        <v/>
      </c>
      <c r="K8" s="104" t="str">
        <f>IFERROR(VLOOKUP(H8,入力2!$B$4:$CQ$44,入力2!$CN$1,0),"")</f>
        <v/>
      </c>
      <c r="L8" s="102">
        <v>4</v>
      </c>
      <c r="M8" s="110"/>
      <c r="N8" s="103" t="str">
        <f>IFERROR(VLOOKUP(M8,入力2!$B$4:$CQ$44,入力2!$AM$1,0),"")</f>
        <v/>
      </c>
      <c r="O8" s="103" t="str">
        <f>IFERROR(VLOOKUP(M8,入力2!$B$4:$CQ$44,入力2!$AN$1,0),"")</f>
        <v/>
      </c>
      <c r="P8" s="104" t="str">
        <f>IFERROR(VLOOKUP(M8,入力2!$B$4:$CQ$44,入力2!$CN$1,0),"")</f>
        <v/>
      </c>
      <c r="V8" s="14">
        <f>入力2!AL8</f>
        <v>4</v>
      </c>
      <c r="W8" s="14" t="str">
        <f>入力2!AM8</f>
        <v/>
      </c>
      <c r="X8" s="14" t="str">
        <f>入力2!AN8</f>
        <v/>
      </c>
      <c r="Y8" s="14" t="str">
        <f>入力2!AO8</f>
        <v/>
      </c>
      <c r="Z8" s="14" t="str">
        <f>入力2!AP8</f>
        <v/>
      </c>
      <c r="AA8" s="14" t="str">
        <f>入力2!AQ8</f>
        <v/>
      </c>
      <c r="AG8" s="14">
        <f>C8</f>
        <v>0</v>
      </c>
      <c r="AH8" s="14" t="str">
        <f t="shared" si="0"/>
        <v/>
      </c>
      <c r="AI8" s="14" t="str">
        <f t="shared" si="0"/>
        <v/>
      </c>
      <c r="AJ8" s="14" t="str">
        <f t="shared" si="0"/>
        <v/>
      </c>
      <c r="AK8" s="14" t="str">
        <f t="shared" si="9"/>
        <v/>
      </c>
      <c r="AM8" s="14">
        <f t="shared" si="1"/>
        <v>0</v>
      </c>
      <c r="AN8" s="14" t="str">
        <f t="shared" si="2"/>
        <v/>
      </c>
      <c r="AO8" s="14" t="str">
        <f t="shared" si="3"/>
        <v/>
      </c>
      <c r="AP8" s="14" t="str">
        <f t="shared" si="4"/>
        <v/>
      </c>
      <c r="AQ8" s="14" t="str">
        <f t="shared" si="10"/>
        <v/>
      </c>
      <c r="AS8" s="14">
        <f t="shared" si="5"/>
        <v>0</v>
      </c>
      <c r="AT8" s="14" t="str">
        <f t="shared" si="6"/>
        <v/>
      </c>
      <c r="AU8" s="14" t="str">
        <f t="shared" si="7"/>
        <v/>
      </c>
      <c r="AV8" s="14" t="str">
        <f t="shared" si="8"/>
        <v/>
      </c>
      <c r="AW8" s="14" t="str">
        <f t="shared" si="11"/>
        <v/>
      </c>
    </row>
    <row r="9" spans="1:49" ht="19.5" thickBot="1">
      <c r="B9" s="105">
        <v>5</v>
      </c>
      <c r="C9" s="111"/>
      <c r="D9" s="106" t="str">
        <f>IFERROR(VLOOKUP(C9,入力2!$B$4:$CQ$44,入力2!$AM$1,0),"")</f>
        <v/>
      </c>
      <c r="E9" s="106" t="str">
        <f>IFERROR(VLOOKUP(C9,入力2!$B$4:$CQ$44,入力2!$AN$1,0),"")</f>
        <v/>
      </c>
      <c r="F9" s="107" t="str">
        <f>IFERROR(VLOOKUP(C9,入力2!$B$4:$CQ$44,入力2!$CN$1,0),"")</f>
        <v/>
      </c>
      <c r="G9" s="105">
        <v>5</v>
      </c>
      <c r="H9" s="111"/>
      <c r="I9" s="106" t="str">
        <f>IFERROR(VLOOKUP(H9,入力2!$B$4:$CQ$44,入力2!$AM$1,0),"")</f>
        <v/>
      </c>
      <c r="J9" s="106" t="str">
        <f>IFERROR(VLOOKUP(H9,入力2!$B$4:$CQ$44,入力2!$AN$1,0),"")</f>
        <v/>
      </c>
      <c r="K9" s="107" t="str">
        <f>IFERROR(VLOOKUP(H9,入力2!$B$4:$CQ$44,入力2!$CN$1,0),"")</f>
        <v/>
      </c>
      <c r="L9" s="105">
        <v>5</v>
      </c>
      <c r="M9" s="111"/>
      <c r="N9" s="106" t="str">
        <f>IFERROR(VLOOKUP(M9,入力2!$B$4:$CQ$44,入力2!$AM$1,0),"")</f>
        <v/>
      </c>
      <c r="O9" s="106" t="str">
        <f>IFERROR(VLOOKUP(M9,入力2!$B$4:$CQ$44,入力2!$AN$1,0),"")</f>
        <v/>
      </c>
      <c r="P9" s="107" t="str">
        <f>IFERROR(VLOOKUP(M9,入力2!$B$4:$CQ$44,入力2!$CN$1,0),"")</f>
        <v/>
      </c>
      <c r="V9" s="14">
        <f>入力2!AL9</f>
        <v>5</v>
      </c>
      <c r="W9" s="14" t="str">
        <f>入力2!AM9</f>
        <v/>
      </c>
      <c r="X9" s="14" t="str">
        <f>入力2!AN9</f>
        <v/>
      </c>
      <c r="Y9" s="14" t="str">
        <f>入力2!AO9</f>
        <v/>
      </c>
      <c r="Z9" s="14" t="str">
        <f>入力2!AP9</f>
        <v/>
      </c>
      <c r="AA9" s="14" t="str">
        <f>入力2!AQ9</f>
        <v/>
      </c>
      <c r="AG9" s="14">
        <f>C9</f>
        <v>0</v>
      </c>
      <c r="AH9" s="14" t="str">
        <f t="shared" si="0"/>
        <v/>
      </c>
      <c r="AI9" s="14" t="str">
        <f t="shared" si="0"/>
        <v/>
      </c>
      <c r="AJ9" s="14" t="str">
        <f t="shared" si="0"/>
        <v/>
      </c>
      <c r="AK9" s="14" t="str">
        <f t="shared" si="9"/>
        <v/>
      </c>
      <c r="AM9" s="14">
        <f t="shared" si="1"/>
        <v>0</v>
      </c>
      <c r="AN9" s="14" t="str">
        <f t="shared" si="2"/>
        <v/>
      </c>
      <c r="AO9" s="14" t="str">
        <f t="shared" si="3"/>
        <v/>
      </c>
      <c r="AP9" s="14" t="str">
        <f t="shared" si="4"/>
        <v/>
      </c>
      <c r="AQ9" s="14" t="str">
        <f t="shared" si="10"/>
        <v/>
      </c>
      <c r="AR9" s="14" t="s">
        <v>1389</v>
      </c>
      <c r="AS9" s="14">
        <f t="shared" si="5"/>
        <v>0</v>
      </c>
      <c r="AT9" s="14" t="str">
        <f t="shared" si="6"/>
        <v/>
      </c>
      <c r="AU9" s="14" t="str">
        <f t="shared" si="7"/>
        <v/>
      </c>
      <c r="AV9" s="14" t="str">
        <f t="shared" si="8"/>
        <v/>
      </c>
      <c r="AW9" s="14" t="str">
        <f t="shared" si="11"/>
        <v/>
      </c>
    </row>
    <row r="10" spans="1:49">
      <c r="B10" s="102">
        <v>6</v>
      </c>
      <c r="C10" s="110"/>
      <c r="D10" s="103" t="str">
        <f>IFERROR(VLOOKUP(C10,入力2!$B$4:$CQ$44,入力2!$AM$1,0),"")</f>
        <v/>
      </c>
      <c r="E10" s="103" t="str">
        <f>IFERROR(VLOOKUP(C10,入力2!$B$4:$CQ$44,入力2!$AN$1,0),"")</f>
        <v/>
      </c>
      <c r="F10" s="104" t="str">
        <f>IFERROR(VLOOKUP(C10,入力2!$B$4:$CQ$44,入力2!$CN$1,0),"")</f>
        <v/>
      </c>
      <c r="G10" s="102">
        <v>6</v>
      </c>
      <c r="H10" s="110"/>
      <c r="I10" s="103" t="str">
        <f>IFERROR(VLOOKUP(H10,入力2!$B$4:$CQ$44,入力2!$AM$1,0),"")</f>
        <v/>
      </c>
      <c r="J10" s="103" t="str">
        <f>IFERROR(VLOOKUP(H10,入力2!$B$4:$CQ$44,入力2!$AN$1,0),"")</f>
        <v/>
      </c>
      <c r="K10" s="104" t="str">
        <f>IFERROR(VLOOKUP(H10,入力2!$B$4:$CQ$44,入力2!$CN$1,0),"")</f>
        <v/>
      </c>
      <c r="L10" s="102">
        <v>6</v>
      </c>
      <c r="M10" s="110"/>
      <c r="N10" s="103" t="str">
        <f>IFERROR(VLOOKUP(M10,入力2!$B$4:$CQ$44,入力2!$AM$1,0),"")</f>
        <v/>
      </c>
      <c r="O10" s="103" t="str">
        <f>IFERROR(VLOOKUP(M10,入力2!$B$4:$CQ$44,入力2!$AN$1,0),"")</f>
        <v/>
      </c>
      <c r="P10" s="104" t="str">
        <f>IFERROR(VLOOKUP(M10,入力2!$B$4:$CQ$44,入力2!$CN$1,0),"")</f>
        <v/>
      </c>
      <c r="V10" s="14">
        <f>入力2!AL10</f>
        <v>6</v>
      </c>
      <c r="W10" s="14" t="str">
        <f>入力2!AM10</f>
        <v/>
      </c>
      <c r="X10" s="14" t="str">
        <f>入力2!AN10</f>
        <v/>
      </c>
      <c r="Y10" s="14" t="str">
        <f>入力2!AO10</f>
        <v/>
      </c>
      <c r="Z10" s="14" t="str">
        <f>入力2!AP10</f>
        <v/>
      </c>
      <c r="AA10" s="14" t="str">
        <f>入力2!AQ10</f>
        <v/>
      </c>
      <c r="AG10" s="14">
        <f t="shared" ref="AG10" si="12">C10</f>
        <v>0</v>
      </c>
      <c r="AH10" s="14" t="str">
        <f t="shared" ref="AH10:AH11" si="13">D10</f>
        <v/>
      </c>
      <c r="AI10" s="14" t="str">
        <f t="shared" ref="AI10:AI11" si="14">E10</f>
        <v/>
      </c>
      <c r="AJ10" s="14" t="str">
        <f t="shared" ref="AJ10:AJ11" si="15">F10</f>
        <v/>
      </c>
      <c r="AK10" s="14" t="str">
        <f t="shared" si="9"/>
        <v/>
      </c>
      <c r="AM10" s="14">
        <f t="shared" si="1"/>
        <v>0</v>
      </c>
      <c r="AN10" s="14" t="str">
        <f t="shared" si="2"/>
        <v/>
      </c>
      <c r="AO10" s="14" t="str">
        <f t="shared" si="3"/>
        <v/>
      </c>
      <c r="AP10" s="14" t="str">
        <f t="shared" si="4"/>
        <v/>
      </c>
      <c r="AQ10" s="14" t="str">
        <f t="shared" si="10"/>
        <v/>
      </c>
      <c r="AS10" s="14">
        <f t="shared" si="5"/>
        <v>0</v>
      </c>
      <c r="AT10" s="14" t="str">
        <f t="shared" si="6"/>
        <v/>
      </c>
      <c r="AU10" s="14" t="str">
        <f t="shared" si="7"/>
        <v/>
      </c>
      <c r="AV10" s="14" t="str">
        <f t="shared" si="8"/>
        <v/>
      </c>
      <c r="AW10" s="14" t="str">
        <f t="shared" si="11"/>
        <v/>
      </c>
    </row>
    <row r="11" spans="1:49" ht="19.5" thickBot="1">
      <c r="B11" s="105">
        <v>7</v>
      </c>
      <c r="C11" s="111"/>
      <c r="D11" s="106" t="str">
        <f>IFERROR(VLOOKUP(C11,入力2!$B$4:$CQ$44,入力2!$AM$1,0),"")</f>
        <v/>
      </c>
      <c r="E11" s="106" t="str">
        <f>IFERROR(VLOOKUP(C11,入力2!$B$4:$CQ$44,入力2!$AN$1,0),"")</f>
        <v/>
      </c>
      <c r="F11" s="107" t="str">
        <f>IFERROR(VLOOKUP(C11,入力2!$B$4:$CQ$44,入力2!$CN$1,0),"")</f>
        <v/>
      </c>
      <c r="G11" s="105">
        <v>7</v>
      </c>
      <c r="H11" s="111"/>
      <c r="I11" s="106" t="str">
        <f>IFERROR(VLOOKUP(H11,入力2!$B$4:$CQ$44,入力2!$AM$1,0),"")</f>
        <v/>
      </c>
      <c r="J11" s="106" t="str">
        <f>IFERROR(VLOOKUP(H11,入力2!$B$4:$CQ$44,入力2!$AN$1,0),"")</f>
        <v/>
      </c>
      <c r="K11" s="107" t="str">
        <f>IFERROR(VLOOKUP(H11,入力2!$B$4:$CQ$44,入力2!$CN$1,0),"")</f>
        <v/>
      </c>
      <c r="L11" s="105">
        <v>7</v>
      </c>
      <c r="M11" s="111"/>
      <c r="N11" s="106" t="str">
        <f>IFERROR(VLOOKUP(M11,入力2!$B$4:$CQ$44,入力2!$AM$1,0),"")</f>
        <v/>
      </c>
      <c r="O11" s="106" t="str">
        <f>IFERROR(VLOOKUP(M11,入力2!$B$4:$CQ$44,入力2!$AN$1,0),"")</f>
        <v/>
      </c>
      <c r="P11" s="107" t="str">
        <f>IFERROR(VLOOKUP(M11,入力2!$B$4:$CQ$44,入力2!$CN$1,0),"")</f>
        <v/>
      </c>
      <c r="V11" s="14">
        <f>入力2!AL11</f>
        <v>7</v>
      </c>
      <c r="W11" s="14" t="str">
        <f>入力2!AM11</f>
        <v/>
      </c>
      <c r="X11" s="14" t="str">
        <f>入力2!AN11</f>
        <v/>
      </c>
      <c r="Y11" s="14" t="str">
        <f>入力2!AO11</f>
        <v/>
      </c>
      <c r="Z11" s="14" t="str">
        <f>入力2!AP11</f>
        <v/>
      </c>
      <c r="AA11" s="14" t="str">
        <f>入力2!AQ11</f>
        <v/>
      </c>
      <c r="AG11" s="14">
        <f>C11</f>
        <v>0</v>
      </c>
      <c r="AH11" s="14" t="str">
        <f t="shared" si="13"/>
        <v/>
      </c>
      <c r="AI11" s="14" t="str">
        <f t="shared" si="14"/>
        <v/>
      </c>
      <c r="AJ11" s="14" t="str">
        <f t="shared" si="15"/>
        <v/>
      </c>
      <c r="AK11" s="14" t="str">
        <f t="shared" si="9"/>
        <v/>
      </c>
      <c r="AM11" s="14">
        <f t="shared" si="1"/>
        <v>0</v>
      </c>
      <c r="AN11" s="14" t="str">
        <f t="shared" si="2"/>
        <v/>
      </c>
      <c r="AO11" s="14" t="str">
        <f t="shared" si="3"/>
        <v/>
      </c>
      <c r="AP11" s="14" t="str">
        <f t="shared" si="4"/>
        <v/>
      </c>
      <c r="AQ11" s="14" t="str">
        <f t="shared" si="10"/>
        <v/>
      </c>
      <c r="AR11" s="14" t="s">
        <v>1390</v>
      </c>
      <c r="AS11" s="14">
        <f t="shared" si="5"/>
        <v>0</v>
      </c>
      <c r="AT11" s="14" t="str">
        <f t="shared" si="6"/>
        <v/>
      </c>
      <c r="AU11" s="14" t="str">
        <f t="shared" si="7"/>
        <v/>
      </c>
      <c r="AV11" s="14" t="str">
        <f t="shared" si="8"/>
        <v/>
      </c>
      <c r="AW11" s="14" t="str">
        <f t="shared" si="11"/>
        <v/>
      </c>
    </row>
    <row r="12" spans="1:49">
      <c r="V12" s="14">
        <f>入力2!AL12</f>
        <v>8</v>
      </c>
      <c r="W12" s="14" t="str">
        <f>入力2!AM12</f>
        <v/>
      </c>
      <c r="X12" s="14" t="str">
        <f>入力2!AN12</f>
        <v/>
      </c>
      <c r="Y12" s="14" t="str">
        <f>入力2!AO12</f>
        <v/>
      </c>
      <c r="Z12" s="14" t="str">
        <f>入力2!AP12</f>
        <v/>
      </c>
      <c r="AA12" s="14" t="str">
        <f>入力2!AQ12</f>
        <v/>
      </c>
      <c r="AF12" s="14" t="str">
        <f>G4</f>
        <v>団体試合2</v>
      </c>
      <c r="AG12" s="14">
        <f t="shared" ref="AG12:AJ16" si="16">H5</f>
        <v>0</v>
      </c>
      <c r="AH12" s="14" t="str">
        <f t="shared" si="16"/>
        <v/>
      </c>
      <c r="AI12" s="14" t="str">
        <f t="shared" si="16"/>
        <v/>
      </c>
      <c r="AJ12" s="14" t="str">
        <f t="shared" si="16"/>
        <v/>
      </c>
      <c r="AK12" s="14" t="str">
        <f t="shared" si="9"/>
        <v/>
      </c>
      <c r="AM12" s="14">
        <f t="shared" si="1"/>
        <v>0</v>
      </c>
      <c r="AN12" s="14" t="str">
        <f t="shared" si="2"/>
        <v/>
      </c>
      <c r="AO12" s="14" t="str">
        <f t="shared" si="3"/>
        <v/>
      </c>
      <c r="AP12" s="14" t="str">
        <f t="shared" si="4"/>
        <v/>
      </c>
      <c r="AQ12" s="14" t="str">
        <f t="shared" si="10"/>
        <v/>
      </c>
      <c r="AS12" s="14">
        <f t="shared" si="5"/>
        <v>0</v>
      </c>
      <c r="AT12" s="14" t="str">
        <f t="shared" si="6"/>
        <v/>
      </c>
      <c r="AU12" s="14" t="str">
        <f t="shared" si="7"/>
        <v/>
      </c>
      <c r="AV12" s="14" t="str">
        <f t="shared" si="8"/>
        <v/>
      </c>
      <c r="AW12" s="14" t="str">
        <f t="shared" si="11"/>
        <v/>
      </c>
    </row>
    <row r="13" spans="1:49" ht="19.5" thickBot="1">
      <c r="B13" s="14" t="s">
        <v>1407</v>
      </c>
      <c r="G13" s="14" t="s">
        <v>1408</v>
      </c>
      <c r="L13" s="14" t="s">
        <v>1409</v>
      </c>
      <c r="V13" s="14">
        <f>入力2!AL13</f>
        <v>9</v>
      </c>
      <c r="W13" s="14" t="str">
        <f>入力2!AM13</f>
        <v/>
      </c>
      <c r="X13" s="14" t="str">
        <f>入力2!AN13</f>
        <v/>
      </c>
      <c r="Y13" s="14" t="str">
        <f>入力2!AO13</f>
        <v/>
      </c>
      <c r="Z13" s="14" t="str">
        <f>入力2!AP13</f>
        <v/>
      </c>
      <c r="AA13" s="14" t="str">
        <f>入力2!AQ13</f>
        <v/>
      </c>
      <c r="AF13" s="14">
        <f>IF(SUM(AK12:AK18)&gt;=5,1,0)</f>
        <v>0</v>
      </c>
      <c r="AG13" s="14">
        <f t="shared" si="16"/>
        <v>0</v>
      </c>
      <c r="AH13" s="14" t="str">
        <f t="shared" si="16"/>
        <v/>
      </c>
      <c r="AI13" s="14" t="str">
        <f t="shared" si="16"/>
        <v/>
      </c>
      <c r="AJ13" s="14" t="str">
        <f t="shared" si="16"/>
        <v/>
      </c>
      <c r="AK13" s="14" t="str">
        <f t="shared" si="9"/>
        <v/>
      </c>
      <c r="AM13" s="14">
        <f t="shared" si="1"/>
        <v>0</v>
      </c>
      <c r="AN13" s="14" t="str">
        <f t="shared" si="2"/>
        <v/>
      </c>
      <c r="AO13" s="14" t="str">
        <f t="shared" si="3"/>
        <v/>
      </c>
      <c r="AP13" s="14" t="str">
        <f t="shared" si="4"/>
        <v/>
      </c>
      <c r="AQ13" s="14" t="str">
        <f t="shared" si="10"/>
        <v/>
      </c>
      <c r="AR13" s="14" t="s">
        <v>1391</v>
      </c>
      <c r="AS13" s="14">
        <f t="shared" si="5"/>
        <v>0</v>
      </c>
      <c r="AT13" s="14" t="str">
        <f t="shared" si="6"/>
        <v/>
      </c>
      <c r="AU13" s="14" t="str">
        <f t="shared" si="7"/>
        <v/>
      </c>
      <c r="AV13" s="14" t="str">
        <f t="shared" si="8"/>
        <v/>
      </c>
      <c r="AW13" s="14" t="str">
        <f t="shared" si="11"/>
        <v/>
      </c>
    </row>
    <row r="14" spans="1:49">
      <c r="B14" s="99">
        <v>1</v>
      </c>
      <c r="C14" s="109"/>
      <c r="D14" s="100" t="str">
        <f>IFERROR(VLOOKUP(C14,入力2!$B$4:$CQ$44,入力2!$AM$1,0),"")</f>
        <v/>
      </c>
      <c r="E14" s="100" t="str">
        <f>IFERROR(VLOOKUP(C14,入力2!$B$4:$CQ$44,入力2!$AN$1,0),"")</f>
        <v/>
      </c>
      <c r="F14" s="101" t="str">
        <f>IFERROR(VLOOKUP(C14,入力2!$B$4:$CQ$44,入力2!$CN$1,0),"")</f>
        <v/>
      </c>
      <c r="G14" s="99">
        <v>1</v>
      </c>
      <c r="H14" s="109"/>
      <c r="I14" s="100" t="str">
        <f>IFERROR(VLOOKUP(H14,入力2!$B$4:$CQ$44,入力2!$AM$1,0),"")</f>
        <v/>
      </c>
      <c r="J14" s="100" t="str">
        <f>IFERROR(VLOOKUP(H14,入力2!$B$4:$CQ$44,入力2!$AN$1,0),"")</f>
        <v/>
      </c>
      <c r="K14" s="101" t="str">
        <f>IFERROR(VLOOKUP(H14,入力2!$B$4:$CQ$44,入力2!$CN$1,0),"")</f>
        <v/>
      </c>
      <c r="L14" s="99">
        <v>1</v>
      </c>
      <c r="M14" s="109"/>
      <c r="N14" s="100" t="str">
        <f>IFERROR(VLOOKUP(M14,入力2!$B$4:$CQ$44,入力2!$AM$1,0),"")</f>
        <v/>
      </c>
      <c r="O14" s="100" t="str">
        <f>IFERROR(VLOOKUP(M14,入力2!$B$4:$CQ$44,入力2!$AN$1,0),"")</f>
        <v/>
      </c>
      <c r="P14" s="101" t="str">
        <f>IFERROR(VLOOKUP(M14,入力2!$B$4:$CQ$44,入力2!$CN$1,0),"")</f>
        <v/>
      </c>
      <c r="V14" s="14">
        <f>入力2!AL14</f>
        <v>10</v>
      </c>
      <c r="W14" s="14" t="str">
        <f>入力2!AM14</f>
        <v/>
      </c>
      <c r="X14" s="14" t="str">
        <f>入力2!AN14</f>
        <v/>
      </c>
      <c r="Y14" s="14" t="str">
        <f>入力2!AO14</f>
        <v/>
      </c>
      <c r="Z14" s="14" t="str">
        <f>入力2!AP14</f>
        <v/>
      </c>
      <c r="AA14" s="14" t="str">
        <f>入力2!AQ14</f>
        <v/>
      </c>
      <c r="AG14" s="14">
        <f t="shared" si="16"/>
        <v>0</v>
      </c>
      <c r="AH14" s="14" t="str">
        <f t="shared" si="16"/>
        <v/>
      </c>
      <c r="AI14" s="14" t="str">
        <f t="shared" si="16"/>
        <v/>
      </c>
      <c r="AJ14" s="14" t="str">
        <f t="shared" si="16"/>
        <v/>
      </c>
      <c r="AK14" s="14" t="str">
        <f t="shared" si="9"/>
        <v/>
      </c>
      <c r="AM14" s="14">
        <f t="shared" si="1"/>
        <v>0</v>
      </c>
      <c r="AN14" s="14" t="str">
        <f t="shared" si="2"/>
        <v/>
      </c>
      <c r="AO14" s="14" t="str">
        <f t="shared" si="3"/>
        <v/>
      </c>
      <c r="AP14" s="14" t="str">
        <f t="shared" si="4"/>
        <v/>
      </c>
      <c r="AQ14" s="14" t="str">
        <f t="shared" si="10"/>
        <v/>
      </c>
      <c r="AS14" s="14">
        <f t="shared" si="5"/>
        <v>0</v>
      </c>
      <c r="AT14" s="14" t="str">
        <f t="shared" si="6"/>
        <v/>
      </c>
      <c r="AU14" s="14" t="str">
        <f t="shared" si="7"/>
        <v/>
      </c>
      <c r="AV14" s="14" t="str">
        <f t="shared" si="8"/>
        <v/>
      </c>
      <c r="AW14" s="14" t="str">
        <f t="shared" si="11"/>
        <v/>
      </c>
    </row>
    <row r="15" spans="1:49">
      <c r="B15" s="102">
        <v>2</v>
      </c>
      <c r="C15" s="110"/>
      <c r="D15" s="103" t="str">
        <f>IFERROR(VLOOKUP(C15,入力2!$B$4:$CQ$44,入力2!$AM$1,0),"")</f>
        <v/>
      </c>
      <c r="E15" s="103" t="str">
        <f>IFERROR(VLOOKUP(C15,入力2!$B$4:$CQ$44,入力2!$AN$1,0),"")</f>
        <v/>
      </c>
      <c r="F15" s="104" t="str">
        <f>IFERROR(VLOOKUP(C15,入力2!$B$4:$CQ$44,入力2!$CN$1,0),"")</f>
        <v/>
      </c>
      <c r="G15" s="102">
        <v>2</v>
      </c>
      <c r="H15" s="110"/>
      <c r="I15" s="103" t="str">
        <f>IFERROR(VLOOKUP(H15,入力2!$B$4:$CQ$44,入力2!$AM$1,0),"")</f>
        <v/>
      </c>
      <c r="J15" s="103" t="str">
        <f>IFERROR(VLOOKUP(H15,入力2!$B$4:$CQ$44,入力2!$AN$1,0),"")</f>
        <v/>
      </c>
      <c r="K15" s="104" t="str">
        <f>IFERROR(VLOOKUP(H15,入力2!$B$4:$CQ$44,入力2!$CN$1,0),"")</f>
        <v/>
      </c>
      <c r="L15" s="102">
        <v>2</v>
      </c>
      <c r="M15" s="110"/>
      <c r="N15" s="103" t="str">
        <f>IFERROR(VLOOKUP(M15,入力2!$B$4:$CQ$44,入力2!$AM$1,0),"")</f>
        <v/>
      </c>
      <c r="O15" s="103" t="str">
        <f>IFERROR(VLOOKUP(M15,入力2!$B$4:$CQ$44,入力2!$AN$1,0),"")</f>
        <v/>
      </c>
      <c r="P15" s="104" t="str">
        <f>IFERROR(VLOOKUP(M15,入力2!$B$4:$CQ$44,入力2!$CN$1,0),"")</f>
        <v/>
      </c>
      <c r="V15" s="14">
        <f>入力2!AL15</f>
        <v>11</v>
      </c>
      <c r="W15" s="14" t="str">
        <f>入力2!AM15</f>
        <v/>
      </c>
      <c r="X15" s="14" t="str">
        <f>入力2!AN15</f>
        <v/>
      </c>
      <c r="Y15" s="14" t="str">
        <f>入力2!AO15</f>
        <v/>
      </c>
      <c r="Z15" s="14" t="str">
        <f>入力2!AP15</f>
        <v/>
      </c>
      <c r="AA15" s="14" t="str">
        <f>入力2!AQ15</f>
        <v/>
      </c>
      <c r="AG15" s="14">
        <f t="shared" si="16"/>
        <v>0</v>
      </c>
      <c r="AH15" s="14" t="str">
        <f t="shared" si="16"/>
        <v/>
      </c>
      <c r="AI15" s="14" t="str">
        <f t="shared" si="16"/>
        <v/>
      </c>
      <c r="AJ15" s="14" t="str">
        <f t="shared" si="16"/>
        <v/>
      </c>
      <c r="AK15" s="14" t="str">
        <f t="shared" si="9"/>
        <v/>
      </c>
      <c r="AM15" s="14">
        <f t="shared" ref="AM15:AM24" si="17">H24</f>
        <v>0</v>
      </c>
      <c r="AN15" s="14" t="str">
        <f t="shared" ref="AN15:AN24" si="18">I24</f>
        <v/>
      </c>
      <c r="AO15" s="14" t="str">
        <f t="shared" ref="AO15:AO24" si="19">J24</f>
        <v/>
      </c>
      <c r="AP15" s="14" t="str">
        <f t="shared" ref="AP15:AP24" si="20">K24</f>
        <v/>
      </c>
      <c r="AQ15" s="14" t="str">
        <f t="shared" si="10"/>
        <v/>
      </c>
      <c r="AR15" s="14" t="s">
        <v>1392</v>
      </c>
      <c r="AS15" s="14">
        <f t="shared" si="5"/>
        <v>0</v>
      </c>
      <c r="AT15" s="14" t="str">
        <f t="shared" si="6"/>
        <v/>
      </c>
      <c r="AU15" s="14" t="str">
        <f t="shared" si="7"/>
        <v/>
      </c>
      <c r="AV15" s="14" t="str">
        <f t="shared" si="8"/>
        <v/>
      </c>
      <c r="AW15" s="14" t="str">
        <f t="shared" si="11"/>
        <v/>
      </c>
    </row>
    <row r="16" spans="1:49">
      <c r="B16" s="102">
        <v>3</v>
      </c>
      <c r="C16" s="110"/>
      <c r="D16" s="103" t="str">
        <f>IFERROR(VLOOKUP(C16,入力2!$B$4:$CQ$44,入力2!$AM$1,0),"")</f>
        <v/>
      </c>
      <c r="E16" s="103" t="str">
        <f>IFERROR(VLOOKUP(C16,入力2!$B$4:$CQ$44,入力2!$AN$1,0),"")</f>
        <v/>
      </c>
      <c r="F16" s="104" t="str">
        <f>IFERROR(VLOOKUP(C16,入力2!$B$4:$CQ$44,入力2!$CN$1,0),"")</f>
        <v/>
      </c>
      <c r="G16" s="102">
        <v>3</v>
      </c>
      <c r="H16" s="110"/>
      <c r="I16" s="103" t="str">
        <f>IFERROR(VLOOKUP(H16,入力2!$B$4:$CQ$44,入力2!$AM$1,0),"")</f>
        <v/>
      </c>
      <c r="J16" s="103" t="str">
        <f>IFERROR(VLOOKUP(H16,入力2!$B$4:$CQ$44,入力2!$AN$1,0),"")</f>
        <v/>
      </c>
      <c r="K16" s="104" t="str">
        <f>IFERROR(VLOOKUP(H16,入力2!$B$4:$CQ$44,入力2!$CN$1,0),"")</f>
        <v/>
      </c>
      <c r="L16" s="102">
        <v>3</v>
      </c>
      <c r="M16" s="110"/>
      <c r="N16" s="103" t="str">
        <f>IFERROR(VLOOKUP(M16,入力2!$B$4:$CQ$44,入力2!$AM$1,0),"")</f>
        <v/>
      </c>
      <c r="O16" s="103" t="str">
        <f>IFERROR(VLOOKUP(M16,入力2!$B$4:$CQ$44,入力2!$AN$1,0),"")</f>
        <v/>
      </c>
      <c r="P16" s="104" t="str">
        <f>IFERROR(VLOOKUP(M16,入力2!$B$4:$CQ$44,入力2!$CN$1,0),"")</f>
        <v/>
      </c>
      <c r="V16" s="14">
        <f>入力2!AL16</f>
        <v>12</v>
      </c>
      <c r="W16" s="14" t="str">
        <f>入力2!AM16</f>
        <v/>
      </c>
      <c r="X16" s="14" t="str">
        <f>入力2!AN16</f>
        <v/>
      </c>
      <c r="Y16" s="14" t="str">
        <f>入力2!AO16</f>
        <v/>
      </c>
      <c r="Z16" s="14" t="str">
        <f>入力2!AP16</f>
        <v/>
      </c>
      <c r="AA16" s="14" t="str">
        <f>入力2!AQ16</f>
        <v/>
      </c>
      <c r="AG16" s="14">
        <f t="shared" si="16"/>
        <v>0</v>
      </c>
      <c r="AH16" s="14" t="str">
        <f t="shared" si="16"/>
        <v/>
      </c>
      <c r="AI16" s="14" t="str">
        <f t="shared" si="16"/>
        <v/>
      </c>
      <c r="AJ16" s="14" t="str">
        <f t="shared" si="16"/>
        <v/>
      </c>
      <c r="AK16" s="14" t="str">
        <f t="shared" si="9"/>
        <v/>
      </c>
      <c r="AM16" s="14">
        <f t="shared" si="17"/>
        <v>0</v>
      </c>
      <c r="AN16" s="14" t="str">
        <f t="shared" si="18"/>
        <v/>
      </c>
      <c r="AO16" s="14" t="str">
        <f t="shared" si="19"/>
        <v/>
      </c>
      <c r="AP16" s="14" t="str">
        <f t="shared" si="20"/>
        <v/>
      </c>
      <c r="AQ16" s="14" t="str">
        <f t="shared" si="10"/>
        <v/>
      </c>
      <c r="AS16" s="14">
        <f t="shared" si="5"/>
        <v>0</v>
      </c>
      <c r="AT16" s="14" t="str">
        <f t="shared" si="6"/>
        <v/>
      </c>
      <c r="AU16" s="14" t="str">
        <f t="shared" si="7"/>
        <v/>
      </c>
      <c r="AV16" s="14" t="str">
        <f t="shared" si="8"/>
        <v/>
      </c>
      <c r="AW16" s="14" t="str">
        <f t="shared" si="11"/>
        <v/>
      </c>
    </row>
    <row r="17" spans="2:49">
      <c r="B17" s="102">
        <v>4</v>
      </c>
      <c r="C17" s="110"/>
      <c r="D17" s="103" t="str">
        <f>IFERROR(VLOOKUP(C17,入力2!$B$4:$CQ$44,入力2!$AM$1,0),"")</f>
        <v/>
      </c>
      <c r="E17" s="103" t="str">
        <f>IFERROR(VLOOKUP(C17,入力2!$B$4:$CQ$44,入力2!$AN$1,0),"")</f>
        <v/>
      </c>
      <c r="F17" s="104" t="str">
        <f>IFERROR(VLOOKUP(C17,入力2!$B$4:$CQ$44,入力2!$CN$1,0),"")</f>
        <v/>
      </c>
      <c r="G17" s="102">
        <v>4</v>
      </c>
      <c r="H17" s="110"/>
      <c r="I17" s="103" t="str">
        <f>IFERROR(VLOOKUP(H17,入力2!$B$4:$CQ$44,入力2!$AM$1,0),"")</f>
        <v/>
      </c>
      <c r="J17" s="103" t="str">
        <f>IFERROR(VLOOKUP(H17,入力2!$B$4:$CQ$44,入力2!$AN$1,0),"")</f>
        <v/>
      </c>
      <c r="K17" s="104" t="str">
        <f>IFERROR(VLOOKUP(H17,入力2!$B$4:$CQ$44,入力2!$CN$1,0),"")</f>
        <v/>
      </c>
      <c r="L17" s="102">
        <v>4</v>
      </c>
      <c r="M17" s="110"/>
      <c r="N17" s="103" t="str">
        <f>IFERROR(VLOOKUP(M17,入力2!$B$4:$CQ$44,入力2!$AM$1,0),"")</f>
        <v/>
      </c>
      <c r="O17" s="103" t="str">
        <f>IFERROR(VLOOKUP(M17,入力2!$B$4:$CQ$44,入力2!$AN$1,0),"")</f>
        <v/>
      </c>
      <c r="P17" s="104" t="str">
        <f>IFERROR(VLOOKUP(M17,入力2!$B$4:$CQ$44,入力2!$CN$1,0),"")</f>
        <v/>
      </c>
      <c r="V17" s="14">
        <f>入力2!AL17</f>
        <v>13</v>
      </c>
      <c r="W17" s="14" t="str">
        <f>入力2!AM17</f>
        <v/>
      </c>
      <c r="X17" s="14" t="str">
        <f>入力2!AN17</f>
        <v/>
      </c>
      <c r="Y17" s="14" t="str">
        <f>入力2!AO17</f>
        <v/>
      </c>
      <c r="Z17" s="14" t="str">
        <f>入力2!AP17</f>
        <v/>
      </c>
      <c r="AA17" s="14" t="str">
        <f>入力2!AQ17</f>
        <v/>
      </c>
      <c r="AG17" s="14">
        <f t="shared" ref="AG17:AJ17" si="21">H10</f>
        <v>0</v>
      </c>
      <c r="AH17" s="14" t="str">
        <f t="shared" si="21"/>
        <v/>
      </c>
      <c r="AI17" s="14" t="str">
        <f t="shared" si="21"/>
        <v/>
      </c>
      <c r="AJ17" s="14" t="str">
        <f t="shared" si="21"/>
        <v/>
      </c>
      <c r="AK17" s="14" t="str">
        <f t="shared" si="9"/>
        <v/>
      </c>
      <c r="AM17" s="14">
        <f t="shared" si="17"/>
        <v>0</v>
      </c>
      <c r="AN17" s="14" t="str">
        <f t="shared" si="18"/>
        <v/>
      </c>
      <c r="AO17" s="14" t="str">
        <f t="shared" si="19"/>
        <v/>
      </c>
      <c r="AP17" s="14" t="str">
        <f t="shared" si="20"/>
        <v/>
      </c>
      <c r="AQ17" s="14" t="str">
        <f t="shared" si="10"/>
        <v/>
      </c>
      <c r="AR17" s="14" t="s">
        <v>1393</v>
      </c>
      <c r="AS17" s="14">
        <f t="shared" si="5"/>
        <v>0</v>
      </c>
      <c r="AT17" s="14" t="str">
        <f t="shared" si="6"/>
        <v/>
      </c>
      <c r="AU17" s="14" t="str">
        <f t="shared" si="7"/>
        <v/>
      </c>
      <c r="AV17" s="14" t="str">
        <f t="shared" si="8"/>
        <v/>
      </c>
      <c r="AW17" s="14" t="str">
        <f t="shared" si="11"/>
        <v/>
      </c>
    </row>
    <row r="18" spans="2:49" ht="19.5" thickBot="1">
      <c r="B18" s="105">
        <v>5</v>
      </c>
      <c r="C18" s="111"/>
      <c r="D18" s="106" t="str">
        <f>IFERROR(VLOOKUP(C18,入力2!$B$4:$CQ$44,入力2!$AM$1,0),"")</f>
        <v/>
      </c>
      <c r="E18" s="106" t="str">
        <f>IFERROR(VLOOKUP(C18,入力2!$B$4:$CQ$44,入力2!$AN$1,0),"")</f>
        <v/>
      </c>
      <c r="F18" s="107" t="str">
        <f>IFERROR(VLOOKUP(C18,入力2!$B$4:$CQ$44,入力2!$CN$1,0),"")</f>
        <v/>
      </c>
      <c r="G18" s="105">
        <v>5</v>
      </c>
      <c r="H18" s="111"/>
      <c r="I18" s="106" t="str">
        <f>IFERROR(VLOOKUP(H18,入力2!$B$4:$CQ$44,入力2!$AM$1,0),"")</f>
        <v/>
      </c>
      <c r="J18" s="106" t="str">
        <f>IFERROR(VLOOKUP(H18,入力2!$B$4:$CQ$44,入力2!$AN$1,0),"")</f>
        <v/>
      </c>
      <c r="K18" s="107" t="str">
        <f>IFERROR(VLOOKUP(H18,入力2!$B$4:$CQ$44,入力2!$CN$1,0),"")</f>
        <v/>
      </c>
      <c r="L18" s="105">
        <v>5</v>
      </c>
      <c r="M18" s="111"/>
      <c r="N18" s="106" t="str">
        <f>IFERROR(VLOOKUP(M18,入力2!$B$4:$CQ$44,入力2!$AM$1,0),"")</f>
        <v/>
      </c>
      <c r="O18" s="106" t="str">
        <f>IFERROR(VLOOKUP(M18,入力2!$B$4:$CQ$44,入力2!$AN$1,0),"")</f>
        <v/>
      </c>
      <c r="P18" s="107" t="str">
        <f>IFERROR(VLOOKUP(M18,入力2!$B$4:$CQ$44,入力2!$CN$1,0),"")</f>
        <v/>
      </c>
      <c r="V18" s="14">
        <f>入力2!AL18</f>
        <v>14</v>
      </c>
      <c r="W18" s="14" t="str">
        <f>入力2!AM18</f>
        <v/>
      </c>
      <c r="X18" s="14" t="str">
        <f>入力2!AN18</f>
        <v/>
      </c>
      <c r="Y18" s="14" t="str">
        <f>入力2!AO18</f>
        <v/>
      </c>
      <c r="Z18" s="14" t="str">
        <f>入力2!AP18</f>
        <v/>
      </c>
      <c r="AA18" s="14" t="str">
        <f>入力2!AQ18</f>
        <v/>
      </c>
      <c r="AG18" s="14">
        <f t="shared" ref="AG18:AJ18" si="22">H11</f>
        <v>0</v>
      </c>
      <c r="AH18" s="14" t="str">
        <f t="shared" si="22"/>
        <v/>
      </c>
      <c r="AI18" s="14" t="str">
        <f t="shared" si="22"/>
        <v/>
      </c>
      <c r="AJ18" s="14" t="str">
        <f t="shared" si="22"/>
        <v/>
      </c>
      <c r="AK18" s="14" t="str">
        <f t="shared" si="9"/>
        <v/>
      </c>
      <c r="AM18" s="14">
        <f t="shared" si="17"/>
        <v>0</v>
      </c>
      <c r="AN18" s="14" t="str">
        <f t="shared" si="18"/>
        <v/>
      </c>
      <c r="AO18" s="14" t="str">
        <f t="shared" si="19"/>
        <v/>
      </c>
      <c r="AP18" s="14" t="str">
        <f t="shared" si="20"/>
        <v/>
      </c>
      <c r="AQ18" s="14" t="str">
        <f t="shared" si="10"/>
        <v/>
      </c>
      <c r="AS18" s="14">
        <f t="shared" si="5"/>
        <v>0</v>
      </c>
      <c r="AT18" s="14" t="str">
        <f t="shared" si="6"/>
        <v/>
      </c>
      <c r="AU18" s="14" t="str">
        <f t="shared" si="7"/>
        <v/>
      </c>
      <c r="AV18" s="14" t="str">
        <f t="shared" si="8"/>
        <v/>
      </c>
      <c r="AW18" s="14" t="str">
        <f t="shared" si="11"/>
        <v/>
      </c>
    </row>
    <row r="19" spans="2:49">
      <c r="B19" s="102">
        <v>6</v>
      </c>
      <c r="C19" s="110"/>
      <c r="D19" s="103" t="str">
        <f>IFERROR(VLOOKUP(C19,入力2!$B$4:$CQ$44,入力2!$AM$1,0),"")</f>
        <v/>
      </c>
      <c r="E19" s="103" t="str">
        <f>IFERROR(VLOOKUP(C19,入力2!$B$4:$CQ$44,入力2!$AN$1,0),"")</f>
        <v/>
      </c>
      <c r="F19" s="104" t="str">
        <f>IFERROR(VLOOKUP(C19,入力2!$B$4:$CQ$44,入力2!$CN$1,0),"")</f>
        <v/>
      </c>
      <c r="G19" s="102">
        <v>6</v>
      </c>
      <c r="H19" s="110"/>
      <c r="I19" s="103" t="str">
        <f>IFERROR(VLOOKUP(H19,入力2!$B$4:$CQ$44,入力2!$AM$1,0),"")</f>
        <v/>
      </c>
      <c r="J19" s="103" t="str">
        <f>IFERROR(VLOOKUP(H19,入力2!$B$4:$CQ$44,入力2!$AN$1,0),"")</f>
        <v/>
      </c>
      <c r="K19" s="104" t="str">
        <f>IFERROR(VLOOKUP(H19,入力2!$B$4:$CQ$44,入力2!$CN$1,0),"")</f>
        <v/>
      </c>
      <c r="L19" s="102">
        <v>6</v>
      </c>
      <c r="M19" s="110"/>
      <c r="N19" s="103" t="str">
        <f>IFERROR(VLOOKUP(M19,入力2!$B$4:$CQ$44,入力2!$AM$1,0),"")</f>
        <v/>
      </c>
      <c r="O19" s="103" t="str">
        <f>IFERROR(VLOOKUP(M19,入力2!$B$4:$CQ$44,入力2!$AN$1,0),"")</f>
        <v/>
      </c>
      <c r="P19" s="104" t="str">
        <f>IFERROR(VLOOKUP(M19,入力2!$B$4:$CQ$44,入力2!$CN$1,0),"")</f>
        <v/>
      </c>
      <c r="V19" s="14">
        <f>入力2!AL19</f>
        <v>15</v>
      </c>
      <c r="W19" s="14" t="str">
        <f>入力2!AM19</f>
        <v/>
      </c>
      <c r="X19" s="14" t="str">
        <f>入力2!AN19</f>
        <v/>
      </c>
      <c r="Y19" s="14" t="str">
        <f>入力2!AO19</f>
        <v/>
      </c>
      <c r="Z19" s="14" t="str">
        <f>入力2!AP19</f>
        <v/>
      </c>
      <c r="AA19" s="14" t="str">
        <f>入力2!AQ19</f>
        <v/>
      </c>
      <c r="AF19" s="14" t="s">
        <v>1406</v>
      </c>
      <c r="AG19" s="14">
        <f t="shared" ref="AG19:AJ23" si="23">M5</f>
        <v>0</v>
      </c>
      <c r="AH19" s="14" t="str">
        <f t="shared" si="23"/>
        <v/>
      </c>
      <c r="AI19" s="14" t="str">
        <f t="shared" si="23"/>
        <v/>
      </c>
      <c r="AJ19" s="14" t="str">
        <f t="shared" si="23"/>
        <v/>
      </c>
      <c r="AK19" s="14" t="str">
        <f t="shared" si="9"/>
        <v/>
      </c>
      <c r="AM19" s="14">
        <f t="shared" si="17"/>
        <v>0</v>
      </c>
      <c r="AN19" s="14" t="str">
        <f t="shared" si="18"/>
        <v/>
      </c>
      <c r="AO19" s="14" t="str">
        <f t="shared" si="19"/>
        <v/>
      </c>
      <c r="AP19" s="14" t="str">
        <f t="shared" si="20"/>
        <v/>
      </c>
      <c r="AQ19" s="14" t="str">
        <f t="shared" si="10"/>
        <v/>
      </c>
      <c r="AR19" s="14" t="s">
        <v>1394</v>
      </c>
      <c r="AS19" s="14">
        <f t="shared" si="5"/>
        <v>0</v>
      </c>
      <c r="AT19" s="14" t="str">
        <f t="shared" si="6"/>
        <v/>
      </c>
      <c r="AU19" s="14" t="str">
        <f t="shared" si="7"/>
        <v/>
      </c>
      <c r="AV19" s="14" t="str">
        <f t="shared" si="8"/>
        <v/>
      </c>
      <c r="AW19" s="14" t="str">
        <f t="shared" si="11"/>
        <v/>
      </c>
    </row>
    <row r="20" spans="2:49" ht="19.5" thickBot="1">
      <c r="B20" s="105">
        <v>7</v>
      </c>
      <c r="C20" s="111"/>
      <c r="D20" s="106" t="str">
        <f>IFERROR(VLOOKUP(C20,入力2!$B$4:$CQ$44,入力2!$AM$1,0),"")</f>
        <v/>
      </c>
      <c r="E20" s="106" t="str">
        <f>IFERROR(VLOOKUP(C20,入力2!$B$4:$CQ$44,入力2!$AN$1,0),"")</f>
        <v/>
      </c>
      <c r="F20" s="107" t="str">
        <f>IFERROR(VLOOKUP(C20,入力2!$B$4:$CQ$44,入力2!$CN$1,0),"")</f>
        <v/>
      </c>
      <c r="G20" s="105">
        <v>7</v>
      </c>
      <c r="H20" s="111"/>
      <c r="I20" s="106" t="str">
        <f>IFERROR(VLOOKUP(H20,入力2!$B$4:$CQ$44,入力2!$AM$1,0),"")</f>
        <v/>
      </c>
      <c r="J20" s="106" t="str">
        <f>IFERROR(VLOOKUP(H20,入力2!$B$4:$CQ$44,入力2!$AN$1,0),"")</f>
        <v/>
      </c>
      <c r="K20" s="107" t="str">
        <f>IFERROR(VLOOKUP(H20,入力2!$B$4:$CQ$44,入力2!$CN$1,0),"")</f>
        <v/>
      </c>
      <c r="L20" s="105">
        <v>7</v>
      </c>
      <c r="M20" s="111"/>
      <c r="N20" s="106" t="str">
        <f>IFERROR(VLOOKUP(M20,入力2!$B$4:$CQ$44,入力2!$AM$1,0),"")</f>
        <v/>
      </c>
      <c r="O20" s="106" t="str">
        <f>IFERROR(VLOOKUP(M20,入力2!$B$4:$CQ$44,入力2!$AN$1,0),"")</f>
        <v/>
      </c>
      <c r="P20" s="107" t="str">
        <f>IFERROR(VLOOKUP(M20,入力2!$B$4:$CQ$44,入力2!$CN$1,0),"")</f>
        <v/>
      </c>
      <c r="V20" s="14">
        <f>入力2!AL20</f>
        <v>16</v>
      </c>
      <c r="W20" s="14" t="str">
        <f>入力2!AM20</f>
        <v/>
      </c>
      <c r="X20" s="14" t="str">
        <f>入力2!AN20</f>
        <v/>
      </c>
      <c r="Y20" s="14" t="str">
        <f>入力2!AO20</f>
        <v/>
      </c>
      <c r="Z20" s="14" t="str">
        <f>入力2!AP20</f>
        <v/>
      </c>
      <c r="AA20" s="14" t="str">
        <f>入力2!AQ20</f>
        <v/>
      </c>
      <c r="AF20" s="14">
        <f>IF(SUM(AK19:AK25)&gt;=5,1,0)</f>
        <v>0</v>
      </c>
      <c r="AG20" s="14">
        <f t="shared" si="23"/>
        <v>0</v>
      </c>
      <c r="AH20" s="14" t="str">
        <f t="shared" si="23"/>
        <v/>
      </c>
      <c r="AI20" s="14" t="str">
        <f t="shared" si="23"/>
        <v/>
      </c>
      <c r="AJ20" s="14" t="str">
        <f t="shared" si="23"/>
        <v/>
      </c>
      <c r="AK20" s="14" t="str">
        <f t="shared" si="9"/>
        <v/>
      </c>
      <c r="AM20" s="14">
        <f t="shared" si="17"/>
        <v>0</v>
      </c>
      <c r="AN20" s="14" t="str">
        <f t="shared" si="18"/>
        <v/>
      </c>
      <c r="AO20" s="14" t="str">
        <f t="shared" si="19"/>
        <v/>
      </c>
      <c r="AP20" s="14" t="str">
        <f t="shared" si="20"/>
        <v/>
      </c>
      <c r="AQ20" s="14" t="str">
        <f t="shared" si="10"/>
        <v/>
      </c>
      <c r="AS20" s="14">
        <f t="shared" si="5"/>
        <v>0</v>
      </c>
      <c r="AT20" s="14" t="str">
        <f t="shared" si="6"/>
        <v/>
      </c>
      <c r="AU20" s="14" t="str">
        <f t="shared" si="7"/>
        <v/>
      </c>
      <c r="AV20" s="14" t="str">
        <f t="shared" si="8"/>
        <v/>
      </c>
      <c r="AW20" s="14" t="str">
        <f t="shared" si="11"/>
        <v/>
      </c>
    </row>
    <row r="21" spans="2:49">
      <c r="V21" s="14">
        <f>入力2!AL21</f>
        <v>17</v>
      </c>
      <c r="W21" s="14" t="str">
        <f>入力2!AM21</f>
        <v/>
      </c>
      <c r="X21" s="14" t="str">
        <f>入力2!AN21</f>
        <v/>
      </c>
      <c r="Y21" s="14" t="str">
        <f>入力2!AO21</f>
        <v/>
      </c>
      <c r="Z21" s="14" t="str">
        <f>入力2!AP21</f>
        <v/>
      </c>
      <c r="AA21" s="14" t="str">
        <f>入力2!AQ21</f>
        <v/>
      </c>
      <c r="AG21" s="14">
        <f t="shared" si="23"/>
        <v>0</v>
      </c>
      <c r="AH21" s="14" t="str">
        <f t="shared" si="23"/>
        <v/>
      </c>
      <c r="AI21" s="14" t="str">
        <f t="shared" si="23"/>
        <v/>
      </c>
      <c r="AJ21" s="14" t="str">
        <f t="shared" si="23"/>
        <v/>
      </c>
      <c r="AK21" s="14" t="str">
        <f t="shared" si="9"/>
        <v/>
      </c>
      <c r="AM21" s="14">
        <f t="shared" si="17"/>
        <v>0</v>
      </c>
      <c r="AN21" s="14" t="str">
        <f t="shared" si="18"/>
        <v/>
      </c>
      <c r="AO21" s="14" t="str">
        <f t="shared" si="19"/>
        <v/>
      </c>
      <c r="AP21" s="14" t="str">
        <f t="shared" si="20"/>
        <v/>
      </c>
      <c r="AQ21" s="14" t="str">
        <f t="shared" si="10"/>
        <v/>
      </c>
      <c r="AR21" s="14" t="s">
        <v>1395</v>
      </c>
      <c r="AS21" s="14">
        <f t="shared" si="5"/>
        <v>0</v>
      </c>
      <c r="AT21" s="14" t="str">
        <f t="shared" si="6"/>
        <v/>
      </c>
      <c r="AU21" s="14" t="str">
        <f t="shared" si="7"/>
        <v/>
      </c>
      <c r="AV21" s="14" t="str">
        <f t="shared" si="8"/>
        <v/>
      </c>
      <c r="AW21" s="14" t="str">
        <f t="shared" si="11"/>
        <v/>
      </c>
    </row>
    <row r="22" spans="2:49">
      <c r="V22" s="14">
        <f>入力2!AL22</f>
        <v>18</v>
      </c>
      <c r="W22" s="14" t="str">
        <f>入力2!AM22</f>
        <v/>
      </c>
      <c r="X22" s="14" t="str">
        <f>入力2!AN22</f>
        <v/>
      </c>
      <c r="Y22" s="14" t="str">
        <f>入力2!AO22</f>
        <v/>
      </c>
      <c r="Z22" s="14" t="str">
        <f>入力2!AP22</f>
        <v/>
      </c>
      <c r="AA22" s="14" t="str">
        <f>入力2!AQ22</f>
        <v/>
      </c>
      <c r="AG22" s="14">
        <f t="shared" si="23"/>
        <v>0</v>
      </c>
      <c r="AH22" s="14" t="str">
        <f t="shared" si="23"/>
        <v/>
      </c>
      <c r="AI22" s="14" t="str">
        <f t="shared" si="23"/>
        <v/>
      </c>
      <c r="AJ22" s="14" t="str">
        <f t="shared" si="23"/>
        <v/>
      </c>
      <c r="AK22" s="14" t="str">
        <f t="shared" si="9"/>
        <v/>
      </c>
      <c r="AM22" s="14">
        <f t="shared" si="17"/>
        <v>0</v>
      </c>
      <c r="AN22" s="14" t="str">
        <f t="shared" si="18"/>
        <v/>
      </c>
      <c r="AO22" s="14" t="str">
        <f t="shared" si="19"/>
        <v/>
      </c>
      <c r="AP22" s="14" t="str">
        <f t="shared" si="20"/>
        <v/>
      </c>
      <c r="AQ22" s="14" t="str">
        <f t="shared" si="10"/>
        <v/>
      </c>
      <c r="AS22" s="14">
        <f t="shared" si="5"/>
        <v>0</v>
      </c>
      <c r="AT22" s="14" t="str">
        <f t="shared" si="6"/>
        <v/>
      </c>
      <c r="AU22" s="14" t="str">
        <f t="shared" si="7"/>
        <v/>
      </c>
      <c r="AV22" s="14" t="str">
        <f t="shared" si="8"/>
        <v/>
      </c>
      <c r="AW22" s="14" t="str">
        <f t="shared" si="11"/>
        <v/>
      </c>
    </row>
    <row r="23" spans="2:49" ht="19.5" thickBot="1">
      <c r="B23" s="14" t="s">
        <v>1384</v>
      </c>
      <c r="V23" s="14">
        <f>入力2!AL23</f>
        <v>19</v>
      </c>
      <c r="W23" s="14" t="str">
        <f>入力2!AM23</f>
        <v/>
      </c>
      <c r="X23" s="14" t="str">
        <f>入力2!AN23</f>
        <v/>
      </c>
      <c r="Y23" s="14" t="str">
        <f>入力2!AO23</f>
        <v/>
      </c>
      <c r="Z23" s="14" t="str">
        <f>入力2!AP23</f>
        <v/>
      </c>
      <c r="AA23" s="14" t="str">
        <f>入力2!AQ23</f>
        <v/>
      </c>
      <c r="AG23" s="14">
        <f t="shared" si="23"/>
        <v>0</v>
      </c>
      <c r="AH23" s="14" t="str">
        <f t="shared" si="23"/>
        <v/>
      </c>
      <c r="AI23" s="14" t="str">
        <f t="shared" si="23"/>
        <v/>
      </c>
      <c r="AJ23" s="14" t="str">
        <f t="shared" si="23"/>
        <v/>
      </c>
      <c r="AK23" s="14" t="str">
        <f t="shared" si="9"/>
        <v/>
      </c>
      <c r="AM23" s="14">
        <f t="shared" si="17"/>
        <v>0</v>
      </c>
      <c r="AN23" s="14" t="str">
        <f t="shared" si="18"/>
        <v/>
      </c>
      <c r="AO23" s="14" t="str">
        <f t="shared" si="19"/>
        <v/>
      </c>
      <c r="AP23" s="14" t="str">
        <f t="shared" si="20"/>
        <v/>
      </c>
      <c r="AQ23" s="14" t="str">
        <f t="shared" si="10"/>
        <v/>
      </c>
      <c r="AR23" s="14" t="s">
        <v>1396</v>
      </c>
      <c r="AS23" s="14">
        <f t="shared" si="5"/>
        <v>0</v>
      </c>
      <c r="AT23" s="14" t="str">
        <f t="shared" si="6"/>
        <v/>
      </c>
      <c r="AU23" s="14" t="str">
        <f t="shared" si="7"/>
        <v/>
      </c>
      <c r="AV23" s="14" t="str">
        <f t="shared" si="8"/>
        <v/>
      </c>
      <c r="AW23" s="14" t="str">
        <f t="shared" si="11"/>
        <v/>
      </c>
    </row>
    <row r="24" spans="2:49">
      <c r="B24" s="99">
        <v>1</v>
      </c>
      <c r="C24" s="109"/>
      <c r="D24" s="100" t="str">
        <f>IFERROR(VLOOKUP(C24,入力2!$B$4:$CQ$44,入力2!$AM$1,0),"")</f>
        <v/>
      </c>
      <c r="E24" s="100" t="str">
        <f>IFERROR(VLOOKUP(C24,入力2!$B$4:$CQ$44,入力2!$AN$1,0),"")</f>
        <v/>
      </c>
      <c r="F24" s="101" t="str">
        <f>IFERROR(VLOOKUP(C24,入力2!$B$4:$CQ$44,入力2!$CN$1,0),"")</f>
        <v/>
      </c>
      <c r="G24" s="99">
        <v>11</v>
      </c>
      <c r="H24" s="109"/>
      <c r="I24" s="100" t="str">
        <f>IFERROR(VLOOKUP(H24,入力2!$B$4:$CQ$44,入力2!$AM$1,0),"")</f>
        <v/>
      </c>
      <c r="J24" s="100" t="str">
        <f>IFERROR(VLOOKUP(H24,入力2!$B$4:$CQ$44,入力2!$AN$1,0),"")</f>
        <v/>
      </c>
      <c r="K24" s="101" t="str">
        <f>IFERROR(VLOOKUP(H24,入力2!$B$4:$CQ$44,入力2!$CN$1,0),"")</f>
        <v/>
      </c>
      <c r="L24" s="99">
        <v>21</v>
      </c>
      <c r="M24" s="109"/>
      <c r="N24" s="100" t="str">
        <f>IFERROR(VLOOKUP(M24,入力2!$B$4:$CQ$44,入力2!$AM$1,0),"")</f>
        <v/>
      </c>
      <c r="O24" s="100" t="str">
        <f>IFERROR(VLOOKUP(M24,入力2!$B$4:$CQ$44,入力2!$AN$1,0),"")</f>
        <v/>
      </c>
      <c r="P24" s="101" t="str">
        <f>IFERROR(VLOOKUP(M24,入力2!$B$4:$CQ$44,入力2!$CN$1,0),"")</f>
        <v/>
      </c>
      <c r="V24" s="14">
        <f>入力2!AL24</f>
        <v>20</v>
      </c>
      <c r="W24" s="14" t="str">
        <f>入力2!AM24</f>
        <v/>
      </c>
      <c r="X24" s="14" t="str">
        <f>入力2!AN24</f>
        <v/>
      </c>
      <c r="Y24" s="14" t="str">
        <f>入力2!AO24</f>
        <v/>
      </c>
      <c r="Z24" s="14" t="str">
        <f>入力2!AP24</f>
        <v/>
      </c>
      <c r="AA24" s="14" t="str">
        <f>入力2!AQ24</f>
        <v/>
      </c>
      <c r="AG24" s="14">
        <f t="shared" ref="AG24:AJ24" si="24">M10</f>
        <v>0</v>
      </c>
      <c r="AH24" s="14" t="str">
        <f t="shared" si="24"/>
        <v/>
      </c>
      <c r="AI24" s="14" t="str">
        <f t="shared" si="24"/>
        <v/>
      </c>
      <c r="AJ24" s="14" t="str">
        <f t="shared" si="24"/>
        <v/>
      </c>
      <c r="AK24" s="14" t="str">
        <f t="shared" si="9"/>
        <v/>
      </c>
      <c r="AM24" s="14">
        <f t="shared" si="17"/>
        <v>0</v>
      </c>
      <c r="AN24" s="14" t="str">
        <f t="shared" si="18"/>
        <v/>
      </c>
      <c r="AO24" s="14" t="str">
        <f t="shared" si="19"/>
        <v/>
      </c>
      <c r="AP24" s="14" t="str">
        <f t="shared" si="20"/>
        <v/>
      </c>
      <c r="AQ24" s="14" t="str">
        <f t="shared" si="10"/>
        <v/>
      </c>
      <c r="AS24" s="14">
        <f t="shared" si="5"/>
        <v>0</v>
      </c>
      <c r="AT24" s="14" t="str">
        <f t="shared" si="6"/>
        <v/>
      </c>
      <c r="AU24" s="14" t="str">
        <f t="shared" si="7"/>
        <v/>
      </c>
      <c r="AV24" s="14" t="str">
        <f t="shared" si="8"/>
        <v/>
      </c>
      <c r="AW24" s="14" t="str">
        <f t="shared" si="11"/>
        <v/>
      </c>
    </row>
    <row r="25" spans="2:49">
      <c r="B25" s="102">
        <v>2</v>
      </c>
      <c r="C25" s="110"/>
      <c r="D25" s="103" t="str">
        <f>IFERROR(VLOOKUP(C25,入力2!$B$4:$CQ$44,入力2!$AM$1,0),"")</f>
        <v/>
      </c>
      <c r="E25" s="103" t="str">
        <f>IFERROR(VLOOKUP(C25,入力2!$B$4:$CQ$44,入力2!$AN$1,0),"")</f>
        <v/>
      </c>
      <c r="F25" s="104" t="str">
        <f>IFERROR(VLOOKUP(C25,入力2!$B$4:$CQ$44,入力2!$CN$1,0),"")</f>
        <v/>
      </c>
      <c r="G25" s="102">
        <v>12</v>
      </c>
      <c r="H25" s="110"/>
      <c r="I25" s="103" t="str">
        <f>IFERROR(VLOOKUP(H25,入力2!$B$4:$CQ$44,入力2!$AM$1,0),"")</f>
        <v/>
      </c>
      <c r="J25" s="103" t="str">
        <f>IFERROR(VLOOKUP(H25,入力2!$B$4:$CQ$44,入力2!$AN$1,0),"")</f>
        <v/>
      </c>
      <c r="K25" s="104" t="str">
        <f>IFERROR(VLOOKUP(H25,入力2!$B$4:$CQ$44,入力2!$CN$1,0),"")</f>
        <v/>
      </c>
      <c r="L25" s="102">
        <v>22</v>
      </c>
      <c r="M25" s="110"/>
      <c r="N25" s="103" t="str">
        <f>IFERROR(VLOOKUP(M25,入力2!$B$4:$CQ$44,入力2!$AM$1,0),"")</f>
        <v/>
      </c>
      <c r="O25" s="103" t="str">
        <f>IFERROR(VLOOKUP(M25,入力2!$B$4:$CQ$44,入力2!$AN$1,0),"")</f>
        <v/>
      </c>
      <c r="P25" s="104" t="str">
        <f>IFERROR(VLOOKUP(M25,入力2!$B$4:$CQ$44,入力2!$CN$1,0),"")</f>
        <v/>
      </c>
      <c r="V25" s="14">
        <f>入力2!AL25</f>
        <v>21</v>
      </c>
      <c r="W25" s="14" t="str">
        <f>入力2!AM25</f>
        <v/>
      </c>
      <c r="X25" s="14" t="str">
        <f>入力2!AN25</f>
        <v/>
      </c>
      <c r="Y25" s="14" t="str">
        <f>入力2!AO25</f>
        <v/>
      </c>
      <c r="Z25" s="14" t="str">
        <f>入力2!AP25</f>
        <v/>
      </c>
      <c r="AA25" s="14" t="str">
        <f>入力2!AQ25</f>
        <v/>
      </c>
      <c r="AG25" s="14">
        <f t="shared" ref="AG25:AJ25" si="25">M11</f>
        <v>0</v>
      </c>
      <c r="AH25" s="14" t="str">
        <f t="shared" si="25"/>
        <v/>
      </c>
      <c r="AI25" s="14" t="str">
        <f t="shared" si="25"/>
        <v/>
      </c>
      <c r="AJ25" s="14" t="str">
        <f t="shared" si="25"/>
        <v/>
      </c>
      <c r="AK25" s="14" t="str">
        <f t="shared" si="9"/>
        <v/>
      </c>
      <c r="AM25" s="14">
        <f t="shared" ref="AM25:AM34" si="26">M24</f>
        <v>0</v>
      </c>
      <c r="AN25" s="14" t="str">
        <f t="shared" ref="AN25:AN34" si="27">N24</f>
        <v/>
      </c>
      <c r="AO25" s="14" t="str">
        <f t="shared" ref="AO25:AO34" si="28">O24</f>
        <v/>
      </c>
      <c r="AP25" s="14" t="str">
        <f t="shared" ref="AP25:AP34" si="29">P24</f>
        <v/>
      </c>
      <c r="AQ25" s="14" t="str">
        <f t="shared" si="10"/>
        <v/>
      </c>
      <c r="AR25" s="14" t="s">
        <v>1397</v>
      </c>
      <c r="AS25" s="14">
        <f t="shared" ref="AS25:AS44" si="30">M47</f>
        <v>0</v>
      </c>
      <c r="AT25" s="14" t="str">
        <f t="shared" ref="AT25:AT44" si="31">N47</f>
        <v/>
      </c>
      <c r="AU25" s="14" t="str">
        <f t="shared" ref="AU25:AU44" si="32">O47</f>
        <v/>
      </c>
      <c r="AV25" s="14" t="str">
        <f t="shared" ref="AV25:AV44" si="33">P47</f>
        <v/>
      </c>
      <c r="AW25" s="14" t="str">
        <f t="shared" si="11"/>
        <v/>
      </c>
    </row>
    <row r="26" spans="2:49">
      <c r="B26" s="102">
        <v>3</v>
      </c>
      <c r="C26" s="110"/>
      <c r="D26" s="103" t="str">
        <f>IFERROR(VLOOKUP(C26,入力2!$B$4:$CQ$44,入力2!$AM$1,0),"")</f>
        <v/>
      </c>
      <c r="E26" s="103" t="str">
        <f>IFERROR(VLOOKUP(C26,入力2!$B$4:$CQ$44,入力2!$AN$1,0),"")</f>
        <v/>
      </c>
      <c r="F26" s="104" t="str">
        <f>IFERROR(VLOOKUP(C26,入力2!$B$4:$CQ$44,入力2!$CN$1,0),"")</f>
        <v/>
      </c>
      <c r="G26" s="102">
        <v>13</v>
      </c>
      <c r="H26" s="110"/>
      <c r="I26" s="103" t="str">
        <f>IFERROR(VLOOKUP(H26,入力2!$B$4:$CQ$44,入力2!$AM$1,0),"")</f>
        <v/>
      </c>
      <c r="J26" s="103" t="str">
        <f>IFERROR(VLOOKUP(H26,入力2!$B$4:$CQ$44,入力2!$AN$1,0),"")</f>
        <v/>
      </c>
      <c r="K26" s="104" t="str">
        <f>IFERROR(VLOOKUP(H26,入力2!$B$4:$CQ$44,入力2!$CN$1,0),"")</f>
        <v/>
      </c>
      <c r="L26" s="102">
        <v>23</v>
      </c>
      <c r="M26" s="110"/>
      <c r="N26" s="103" t="str">
        <f>IFERROR(VLOOKUP(M26,入力2!$B$4:$CQ$44,入力2!$AM$1,0),"")</f>
        <v/>
      </c>
      <c r="O26" s="103" t="str">
        <f>IFERROR(VLOOKUP(M26,入力2!$B$4:$CQ$44,入力2!$AN$1,0),"")</f>
        <v/>
      </c>
      <c r="P26" s="104" t="str">
        <f>IFERROR(VLOOKUP(M26,入力2!$B$4:$CQ$44,入力2!$CN$1,0),"")</f>
        <v/>
      </c>
      <c r="V26" s="14">
        <f>入力2!AL26</f>
        <v>22</v>
      </c>
      <c r="W26" s="14" t="str">
        <f>入力2!AM26</f>
        <v/>
      </c>
      <c r="X26" s="14" t="str">
        <f>入力2!AN26</f>
        <v/>
      </c>
      <c r="Y26" s="14" t="str">
        <f>入力2!AO26</f>
        <v/>
      </c>
      <c r="Z26" s="14" t="str">
        <f>入力2!AP26</f>
        <v/>
      </c>
      <c r="AA26" s="14" t="str">
        <f>入力2!AQ26</f>
        <v/>
      </c>
      <c r="AF26" s="14" t="s">
        <v>1407</v>
      </c>
      <c r="AG26" s="14">
        <f t="shared" ref="AG26:AJ30" si="34">C14</f>
        <v>0</v>
      </c>
      <c r="AH26" s="14" t="str">
        <f t="shared" si="34"/>
        <v/>
      </c>
      <c r="AI26" s="14" t="str">
        <f t="shared" si="34"/>
        <v/>
      </c>
      <c r="AJ26" s="14" t="str">
        <f t="shared" si="34"/>
        <v/>
      </c>
      <c r="AK26" s="14" t="str">
        <f t="shared" si="9"/>
        <v/>
      </c>
      <c r="AM26" s="14">
        <f t="shared" si="26"/>
        <v>0</v>
      </c>
      <c r="AN26" s="14" t="str">
        <f t="shared" si="27"/>
        <v/>
      </c>
      <c r="AO26" s="14" t="str">
        <f t="shared" si="28"/>
        <v/>
      </c>
      <c r="AP26" s="14" t="str">
        <f t="shared" si="29"/>
        <v/>
      </c>
      <c r="AQ26" s="14" t="str">
        <f t="shared" si="10"/>
        <v/>
      </c>
      <c r="AS26" s="14">
        <f t="shared" si="30"/>
        <v>0</v>
      </c>
      <c r="AT26" s="14" t="str">
        <f t="shared" si="31"/>
        <v/>
      </c>
      <c r="AU26" s="14" t="str">
        <f t="shared" si="32"/>
        <v/>
      </c>
      <c r="AV26" s="14" t="str">
        <f t="shared" si="33"/>
        <v/>
      </c>
      <c r="AW26" s="14" t="str">
        <f t="shared" si="11"/>
        <v/>
      </c>
    </row>
    <row r="27" spans="2:49">
      <c r="B27" s="102">
        <v>4</v>
      </c>
      <c r="C27" s="110"/>
      <c r="D27" s="103" t="str">
        <f>IFERROR(VLOOKUP(C27,入力2!$B$4:$CQ$44,入力2!$AM$1,0),"")</f>
        <v/>
      </c>
      <c r="E27" s="103" t="str">
        <f>IFERROR(VLOOKUP(C27,入力2!$B$4:$CQ$44,入力2!$AN$1,0),"")</f>
        <v/>
      </c>
      <c r="F27" s="104" t="str">
        <f>IFERROR(VLOOKUP(C27,入力2!$B$4:$CQ$44,入力2!$CN$1,0),"")</f>
        <v/>
      </c>
      <c r="G27" s="102">
        <v>14</v>
      </c>
      <c r="H27" s="110"/>
      <c r="I27" s="103" t="str">
        <f>IFERROR(VLOOKUP(H27,入力2!$B$4:$CQ$44,入力2!$AM$1,0),"")</f>
        <v/>
      </c>
      <c r="J27" s="103" t="str">
        <f>IFERROR(VLOOKUP(H27,入力2!$B$4:$CQ$44,入力2!$AN$1,0),"")</f>
        <v/>
      </c>
      <c r="K27" s="104" t="str">
        <f>IFERROR(VLOOKUP(H27,入力2!$B$4:$CQ$44,入力2!$CN$1,0),"")</f>
        <v/>
      </c>
      <c r="L27" s="102">
        <v>24</v>
      </c>
      <c r="M27" s="110"/>
      <c r="N27" s="103" t="str">
        <f>IFERROR(VLOOKUP(M27,入力2!$B$4:$CQ$44,入力2!$AM$1,0),"")</f>
        <v/>
      </c>
      <c r="O27" s="103" t="str">
        <f>IFERROR(VLOOKUP(M27,入力2!$B$4:$CQ$44,入力2!$AN$1,0),"")</f>
        <v/>
      </c>
      <c r="P27" s="104" t="str">
        <f>IFERROR(VLOOKUP(M27,入力2!$B$4:$CQ$44,入力2!$CN$1,0),"")</f>
        <v/>
      </c>
      <c r="V27" s="14">
        <f>入力2!AL27</f>
        <v>23</v>
      </c>
      <c r="W27" s="14" t="str">
        <f>入力2!AM27</f>
        <v/>
      </c>
      <c r="X27" s="14" t="str">
        <f>入力2!AN27</f>
        <v/>
      </c>
      <c r="Y27" s="14" t="str">
        <f>入力2!AO27</f>
        <v/>
      </c>
      <c r="Z27" s="14" t="str">
        <f>入力2!AP27</f>
        <v/>
      </c>
      <c r="AA27" s="14" t="str">
        <f>入力2!AQ27</f>
        <v/>
      </c>
      <c r="AF27" s="14">
        <f>IF(SUM(AK26:AK32)&gt;=5,1,0)</f>
        <v>0</v>
      </c>
      <c r="AG27" s="14">
        <f t="shared" si="34"/>
        <v>0</v>
      </c>
      <c r="AH27" s="14" t="str">
        <f t="shared" si="34"/>
        <v/>
      </c>
      <c r="AI27" s="14" t="str">
        <f t="shared" si="34"/>
        <v/>
      </c>
      <c r="AJ27" s="14" t="str">
        <f t="shared" si="34"/>
        <v/>
      </c>
      <c r="AK27" s="14" t="str">
        <f t="shared" si="9"/>
        <v/>
      </c>
      <c r="AM27" s="14">
        <f t="shared" si="26"/>
        <v>0</v>
      </c>
      <c r="AN27" s="14" t="str">
        <f t="shared" si="27"/>
        <v/>
      </c>
      <c r="AO27" s="14" t="str">
        <f t="shared" si="28"/>
        <v/>
      </c>
      <c r="AP27" s="14" t="str">
        <f t="shared" si="29"/>
        <v/>
      </c>
      <c r="AQ27" s="14" t="str">
        <f t="shared" si="10"/>
        <v/>
      </c>
      <c r="AR27" s="14" t="s">
        <v>1398</v>
      </c>
      <c r="AS27" s="14">
        <f t="shared" si="30"/>
        <v>0</v>
      </c>
      <c r="AT27" s="14" t="str">
        <f t="shared" si="31"/>
        <v/>
      </c>
      <c r="AU27" s="14" t="str">
        <f t="shared" si="32"/>
        <v/>
      </c>
      <c r="AV27" s="14" t="str">
        <f t="shared" si="33"/>
        <v/>
      </c>
      <c r="AW27" s="14" t="str">
        <f t="shared" si="11"/>
        <v/>
      </c>
    </row>
    <row r="28" spans="2:49">
      <c r="B28" s="102">
        <v>5</v>
      </c>
      <c r="C28" s="110"/>
      <c r="D28" s="103" t="str">
        <f>IFERROR(VLOOKUP(C28,入力2!$B$4:$CQ$44,入力2!$AM$1,0),"")</f>
        <v/>
      </c>
      <c r="E28" s="103" t="str">
        <f>IFERROR(VLOOKUP(C28,入力2!$B$4:$CQ$44,入力2!$AN$1,0),"")</f>
        <v/>
      </c>
      <c r="F28" s="104" t="str">
        <f>IFERROR(VLOOKUP(C28,入力2!$B$4:$CQ$44,入力2!$CN$1,0),"")</f>
        <v/>
      </c>
      <c r="G28" s="102">
        <v>15</v>
      </c>
      <c r="H28" s="110"/>
      <c r="I28" s="103" t="str">
        <f>IFERROR(VLOOKUP(H28,入力2!$B$4:$CQ$44,入力2!$AM$1,0),"")</f>
        <v/>
      </c>
      <c r="J28" s="103" t="str">
        <f>IFERROR(VLOOKUP(H28,入力2!$B$4:$CQ$44,入力2!$AN$1,0),"")</f>
        <v/>
      </c>
      <c r="K28" s="104" t="str">
        <f>IFERROR(VLOOKUP(H28,入力2!$B$4:$CQ$44,入力2!$CN$1,0),"")</f>
        <v/>
      </c>
      <c r="L28" s="102">
        <v>25</v>
      </c>
      <c r="M28" s="110"/>
      <c r="N28" s="103" t="str">
        <f>IFERROR(VLOOKUP(M28,入力2!$B$4:$CQ$44,入力2!$AM$1,0),"")</f>
        <v/>
      </c>
      <c r="O28" s="103" t="str">
        <f>IFERROR(VLOOKUP(M28,入力2!$B$4:$CQ$44,入力2!$AN$1,0),"")</f>
        <v/>
      </c>
      <c r="P28" s="104" t="str">
        <f>IFERROR(VLOOKUP(M28,入力2!$B$4:$CQ$44,入力2!$CN$1,0),"")</f>
        <v/>
      </c>
      <c r="V28" s="14">
        <f>入力2!AL28</f>
        <v>24</v>
      </c>
      <c r="W28" s="14" t="str">
        <f>入力2!AM28</f>
        <v/>
      </c>
      <c r="X28" s="14" t="str">
        <f>入力2!AN28</f>
        <v/>
      </c>
      <c r="Y28" s="14" t="str">
        <f>入力2!AO28</f>
        <v/>
      </c>
      <c r="Z28" s="14" t="str">
        <f>入力2!AP28</f>
        <v/>
      </c>
      <c r="AA28" s="14" t="str">
        <f>入力2!AQ28</f>
        <v/>
      </c>
      <c r="AG28" s="14">
        <f t="shared" si="34"/>
        <v>0</v>
      </c>
      <c r="AH28" s="14" t="str">
        <f t="shared" si="34"/>
        <v/>
      </c>
      <c r="AI28" s="14" t="str">
        <f t="shared" si="34"/>
        <v/>
      </c>
      <c r="AJ28" s="14" t="str">
        <f t="shared" si="34"/>
        <v/>
      </c>
      <c r="AK28" s="14" t="str">
        <f t="shared" si="9"/>
        <v/>
      </c>
      <c r="AM28" s="14">
        <f t="shared" si="26"/>
        <v>0</v>
      </c>
      <c r="AN28" s="14" t="str">
        <f t="shared" si="27"/>
        <v/>
      </c>
      <c r="AO28" s="14" t="str">
        <f t="shared" si="28"/>
        <v/>
      </c>
      <c r="AP28" s="14" t="str">
        <f t="shared" si="29"/>
        <v/>
      </c>
      <c r="AQ28" s="14" t="str">
        <f t="shared" si="10"/>
        <v/>
      </c>
      <c r="AS28" s="14">
        <f t="shared" si="30"/>
        <v>0</v>
      </c>
      <c r="AT28" s="14" t="str">
        <f t="shared" si="31"/>
        <v/>
      </c>
      <c r="AU28" s="14" t="str">
        <f t="shared" si="32"/>
        <v/>
      </c>
      <c r="AV28" s="14" t="str">
        <f t="shared" si="33"/>
        <v/>
      </c>
      <c r="AW28" s="14" t="str">
        <f t="shared" si="11"/>
        <v/>
      </c>
    </row>
    <row r="29" spans="2:49">
      <c r="B29" s="102">
        <v>6</v>
      </c>
      <c r="C29" s="110"/>
      <c r="D29" s="103" t="str">
        <f>IFERROR(VLOOKUP(C29,入力2!$B$4:$CQ$44,入力2!$AM$1,0),"")</f>
        <v/>
      </c>
      <c r="E29" s="103" t="str">
        <f>IFERROR(VLOOKUP(C29,入力2!$B$4:$CQ$44,入力2!$AN$1,0),"")</f>
        <v/>
      </c>
      <c r="F29" s="104" t="str">
        <f>IFERROR(VLOOKUP(C29,入力2!$B$4:$CQ$44,入力2!$CN$1,0),"")</f>
        <v/>
      </c>
      <c r="G29" s="102">
        <v>16</v>
      </c>
      <c r="H29" s="110"/>
      <c r="I29" s="103" t="str">
        <f>IFERROR(VLOOKUP(H29,入力2!$B$4:$CQ$44,入力2!$AM$1,0),"")</f>
        <v/>
      </c>
      <c r="J29" s="103" t="str">
        <f>IFERROR(VLOOKUP(H29,入力2!$B$4:$CQ$44,入力2!$AN$1,0),"")</f>
        <v/>
      </c>
      <c r="K29" s="104" t="str">
        <f>IFERROR(VLOOKUP(H29,入力2!$B$4:$CQ$44,入力2!$CN$1,0),"")</f>
        <v/>
      </c>
      <c r="L29" s="102">
        <v>26</v>
      </c>
      <c r="M29" s="110"/>
      <c r="N29" s="103" t="str">
        <f>IFERROR(VLOOKUP(M29,入力2!$B$4:$CQ$44,入力2!$AM$1,0),"")</f>
        <v/>
      </c>
      <c r="O29" s="103" t="str">
        <f>IFERROR(VLOOKUP(M29,入力2!$B$4:$CQ$44,入力2!$AN$1,0),"")</f>
        <v/>
      </c>
      <c r="P29" s="104" t="str">
        <f>IFERROR(VLOOKUP(M29,入力2!$B$4:$CQ$44,入力2!$CN$1,0),"")</f>
        <v/>
      </c>
      <c r="V29" s="14">
        <f>入力2!AL29</f>
        <v>25</v>
      </c>
      <c r="W29" s="14" t="str">
        <f>入力2!AM29</f>
        <v/>
      </c>
      <c r="X29" s="14" t="str">
        <f>入力2!AN29</f>
        <v/>
      </c>
      <c r="Y29" s="14" t="str">
        <f>入力2!AO29</f>
        <v/>
      </c>
      <c r="Z29" s="14" t="str">
        <f>入力2!AP29</f>
        <v/>
      </c>
      <c r="AA29" s="14" t="str">
        <f>入力2!AQ29</f>
        <v/>
      </c>
      <c r="AG29" s="14">
        <f t="shared" si="34"/>
        <v>0</v>
      </c>
      <c r="AH29" s="14" t="str">
        <f t="shared" si="34"/>
        <v/>
      </c>
      <c r="AI29" s="14" t="str">
        <f t="shared" si="34"/>
        <v/>
      </c>
      <c r="AJ29" s="14" t="str">
        <f t="shared" si="34"/>
        <v/>
      </c>
      <c r="AK29" s="14" t="str">
        <f t="shared" si="9"/>
        <v/>
      </c>
      <c r="AM29" s="14">
        <f t="shared" si="26"/>
        <v>0</v>
      </c>
      <c r="AN29" s="14" t="str">
        <f t="shared" si="27"/>
        <v/>
      </c>
      <c r="AO29" s="14" t="str">
        <f t="shared" si="28"/>
        <v/>
      </c>
      <c r="AP29" s="14" t="str">
        <f t="shared" si="29"/>
        <v/>
      </c>
      <c r="AQ29" s="14" t="str">
        <f t="shared" si="10"/>
        <v/>
      </c>
      <c r="AR29" s="14" t="s">
        <v>1399</v>
      </c>
      <c r="AS29" s="14">
        <f t="shared" si="30"/>
        <v>0</v>
      </c>
      <c r="AT29" s="14" t="str">
        <f t="shared" si="31"/>
        <v/>
      </c>
      <c r="AU29" s="14" t="str">
        <f t="shared" si="32"/>
        <v/>
      </c>
      <c r="AV29" s="14" t="str">
        <f t="shared" si="33"/>
        <v/>
      </c>
      <c r="AW29" s="14" t="str">
        <f t="shared" si="11"/>
        <v/>
      </c>
    </row>
    <row r="30" spans="2:49">
      <c r="B30" s="102">
        <v>7</v>
      </c>
      <c r="C30" s="110"/>
      <c r="D30" s="103" t="str">
        <f>IFERROR(VLOOKUP(C30,入力2!$B$4:$CQ$44,入力2!$AM$1,0),"")</f>
        <v/>
      </c>
      <c r="E30" s="103" t="str">
        <f>IFERROR(VLOOKUP(C30,入力2!$B$4:$CQ$44,入力2!$AN$1,0),"")</f>
        <v/>
      </c>
      <c r="F30" s="104" t="str">
        <f>IFERROR(VLOOKUP(C30,入力2!$B$4:$CQ$44,入力2!$CN$1,0),"")</f>
        <v/>
      </c>
      <c r="G30" s="102">
        <v>17</v>
      </c>
      <c r="H30" s="110"/>
      <c r="I30" s="103" t="str">
        <f>IFERROR(VLOOKUP(H30,入力2!$B$4:$CQ$44,入力2!$AM$1,0),"")</f>
        <v/>
      </c>
      <c r="J30" s="103" t="str">
        <f>IFERROR(VLOOKUP(H30,入力2!$B$4:$CQ$44,入力2!$AN$1,0),"")</f>
        <v/>
      </c>
      <c r="K30" s="104" t="str">
        <f>IFERROR(VLOOKUP(H30,入力2!$B$4:$CQ$44,入力2!$CN$1,0),"")</f>
        <v/>
      </c>
      <c r="L30" s="102">
        <v>27</v>
      </c>
      <c r="M30" s="110"/>
      <c r="N30" s="103" t="str">
        <f>IFERROR(VLOOKUP(M30,入力2!$B$4:$CQ$44,入力2!$AM$1,0),"")</f>
        <v/>
      </c>
      <c r="O30" s="103" t="str">
        <f>IFERROR(VLOOKUP(M30,入力2!$B$4:$CQ$44,入力2!$AN$1,0),"")</f>
        <v/>
      </c>
      <c r="P30" s="104" t="str">
        <f>IFERROR(VLOOKUP(M30,入力2!$B$4:$CQ$44,入力2!$CN$1,0),"")</f>
        <v/>
      </c>
      <c r="V30" s="14">
        <f>入力2!AL30</f>
        <v>26</v>
      </c>
      <c r="W30" s="14" t="str">
        <f>入力2!AM30</f>
        <v/>
      </c>
      <c r="X30" s="14" t="str">
        <f>入力2!AN30</f>
        <v/>
      </c>
      <c r="Y30" s="14" t="str">
        <f>入力2!AO30</f>
        <v/>
      </c>
      <c r="Z30" s="14" t="str">
        <f>入力2!AP30</f>
        <v/>
      </c>
      <c r="AA30" s="14" t="str">
        <f>入力2!AQ30</f>
        <v/>
      </c>
      <c r="AG30" s="14">
        <f t="shared" si="34"/>
        <v>0</v>
      </c>
      <c r="AH30" s="14" t="str">
        <f t="shared" si="34"/>
        <v/>
      </c>
      <c r="AI30" s="14" t="str">
        <f t="shared" si="34"/>
        <v/>
      </c>
      <c r="AJ30" s="14" t="str">
        <f t="shared" si="34"/>
        <v/>
      </c>
      <c r="AK30" s="14" t="str">
        <f t="shared" si="9"/>
        <v/>
      </c>
      <c r="AM30" s="14">
        <f t="shared" si="26"/>
        <v>0</v>
      </c>
      <c r="AN30" s="14" t="str">
        <f t="shared" si="27"/>
        <v/>
      </c>
      <c r="AO30" s="14" t="str">
        <f t="shared" si="28"/>
        <v/>
      </c>
      <c r="AP30" s="14" t="str">
        <f t="shared" si="29"/>
        <v/>
      </c>
      <c r="AQ30" s="14" t="str">
        <f t="shared" si="10"/>
        <v/>
      </c>
      <c r="AS30" s="14">
        <f t="shared" si="30"/>
        <v>0</v>
      </c>
      <c r="AT30" s="14" t="str">
        <f t="shared" si="31"/>
        <v/>
      </c>
      <c r="AU30" s="14" t="str">
        <f t="shared" si="32"/>
        <v/>
      </c>
      <c r="AV30" s="14" t="str">
        <f t="shared" si="33"/>
        <v/>
      </c>
      <c r="AW30" s="14" t="str">
        <f t="shared" si="11"/>
        <v/>
      </c>
    </row>
    <row r="31" spans="2:49">
      <c r="B31" s="102">
        <v>8</v>
      </c>
      <c r="C31" s="110"/>
      <c r="D31" s="103" t="str">
        <f>IFERROR(VLOOKUP(C31,入力2!$B$4:$CQ$44,入力2!$AM$1,0),"")</f>
        <v/>
      </c>
      <c r="E31" s="103" t="str">
        <f>IFERROR(VLOOKUP(C31,入力2!$B$4:$CQ$44,入力2!$AN$1,0),"")</f>
        <v/>
      </c>
      <c r="F31" s="104" t="str">
        <f>IFERROR(VLOOKUP(C31,入力2!$B$4:$CQ$44,入力2!$CN$1,0),"")</f>
        <v/>
      </c>
      <c r="G31" s="102">
        <v>18</v>
      </c>
      <c r="H31" s="110"/>
      <c r="I31" s="103" t="str">
        <f>IFERROR(VLOOKUP(H31,入力2!$B$4:$CQ$44,入力2!$AM$1,0),"")</f>
        <v/>
      </c>
      <c r="J31" s="103" t="str">
        <f>IFERROR(VLOOKUP(H31,入力2!$B$4:$CQ$44,入力2!$AN$1,0),"")</f>
        <v/>
      </c>
      <c r="K31" s="104" t="str">
        <f>IFERROR(VLOOKUP(H31,入力2!$B$4:$CQ$44,入力2!$CN$1,0),"")</f>
        <v/>
      </c>
      <c r="L31" s="102">
        <v>28</v>
      </c>
      <c r="M31" s="110"/>
      <c r="N31" s="103" t="str">
        <f>IFERROR(VLOOKUP(M31,入力2!$B$4:$CQ$44,入力2!$AM$1,0),"")</f>
        <v/>
      </c>
      <c r="O31" s="103" t="str">
        <f>IFERROR(VLOOKUP(M31,入力2!$B$4:$CQ$44,入力2!$AN$1,0),"")</f>
        <v/>
      </c>
      <c r="P31" s="104" t="str">
        <f>IFERROR(VLOOKUP(M31,入力2!$B$4:$CQ$44,入力2!$CN$1,0),"")</f>
        <v/>
      </c>
      <c r="V31" s="14">
        <f>入力2!AL31</f>
        <v>27</v>
      </c>
      <c r="W31" s="14" t="str">
        <f>入力2!AM31</f>
        <v/>
      </c>
      <c r="X31" s="14" t="str">
        <f>入力2!AN31</f>
        <v/>
      </c>
      <c r="Y31" s="14" t="str">
        <f>入力2!AO31</f>
        <v/>
      </c>
      <c r="Z31" s="14" t="str">
        <f>入力2!AP31</f>
        <v/>
      </c>
      <c r="AA31" s="14" t="str">
        <f>入力2!AQ31</f>
        <v/>
      </c>
      <c r="AG31" s="14">
        <f t="shared" ref="AG31:AJ31" si="35">C19</f>
        <v>0</v>
      </c>
      <c r="AH31" s="14" t="str">
        <f t="shared" si="35"/>
        <v/>
      </c>
      <c r="AI31" s="14" t="str">
        <f t="shared" si="35"/>
        <v/>
      </c>
      <c r="AJ31" s="14" t="str">
        <f t="shared" si="35"/>
        <v/>
      </c>
      <c r="AK31" s="14" t="str">
        <f t="shared" si="9"/>
        <v/>
      </c>
      <c r="AM31" s="14">
        <f t="shared" si="26"/>
        <v>0</v>
      </c>
      <c r="AN31" s="14" t="str">
        <f t="shared" si="27"/>
        <v/>
      </c>
      <c r="AO31" s="14" t="str">
        <f t="shared" si="28"/>
        <v/>
      </c>
      <c r="AP31" s="14" t="str">
        <f t="shared" si="29"/>
        <v/>
      </c>
      <c r="AQ31" s="14" t="str">
        <f t="shared" si="10"/>
        <v/>
      </c>
      <c r="AR31" s="14" t="s">
        <v>1400</v>
      </c>
      <c r="AS31" s="14">
        <f t="shared" si="30"/>
        <v>0</v>
      </c>
      <c r="AT31" s="14" t="str">
        <f t="shared" si="31"/>
        <v/>
      </c>
      <c r="AU31" s="14" t="str">
        <f t="shared" si="32"/>
        <v/>
      </c>
      <c r="AV31" s="14" t="str">
        <f t="shared" si="33"/>
        <v/>
      </c>
      <c r="AW31" s="14" t="str">
        <f t="shared" si="11"/>
        <v/>
      </c>
    </row>
    <row r="32" spans="2:49">
      <c r="B32" s="102">
        <v>9</v>
      </c>
      <c r="C32" s="110"/>
      <c r="D32" s="103" t="str">
        <f>IFERROR(VLOOKUP(C32,入力2!$B$4:$CQ$44,入力2!$AM$1,0),"")</f>
        <v/>
      </c>
      <c r="E32" s="103" t="str">
        <f>IFERROR(VLOOKUP(C32,入力2!$B$4:$CQ$44,入力2!$AN$1,0),"")</f>
        <v/>
      </c>
      <c r="F32" s="104" t="str">
        <f>IFERROR(VLOOKUP(C32,入力2!$B$4:$CQ$44,入力2!$CN$1,0),"")</f>
        <v/>
      </c>
      <c r="G32" s="102">
        <v>19</v>
      </c>
      <c r="H32" s="110"/>
      <c r="I32" s="103" t="str">
        <f>IFERROR(VLOOKUP(H32,入力2!$B$4:$CQ$44,入力2!$AM$1,0),"")</f>
        <v/>
      </c>
      <c r="J32" s="103" t="str">
        <f>IFERROR(VLOOKUP(H32,入力2!$B$4:$CQ$44,入力2!$AN$1,0),"")</f>
        <v/>
      </c>
      <c r="K32" s="104" t="str">
        <f>IFERROR(VLOOKUP(H32,入力2!$B$4:$CQ$44,入力2!$CN$1,0),"")</f>
        <v/>
      </c>
      <c r="L32" s="102">
        <v>29</v>
      </c>
      <c r="M32" s="110"/>
      <c r="N32" s="103" t="str">
        <f>IFERROR(VLOOKUP(M32,入力2!$B$4:$CQ$44,入力2!$AM$1,0),"")</f>
        <v/>
      </c>
      <c r="O32" s="103" t="str">
        <f>IFERROR(VLOOKUP(M32,入力2!$B$4:$CQ$44,入力2!$AN$1,0),"")</f>
        <v/>
      </c>
      <c r="P32" s="104" t="str">
        <f>IFERROR(VLOOKUP(M32,入力2!$B$4:$CQ$44,入力2!$CN$1,0),"")</f>
        <v/>
      </c>
      <c r="V32" s="14">
        <f>入力2!AL32</f>
        <v>28</v>
      </c>
      <c r="W32" s="14" t="str">
        <f>入力2!AM32</f>
        <v/>
      </c>
      <c r="X32" s="14" t="str">
        <f>入力2!AN32</f>
        <v/>
      </c>
      <c r="Y32" s="14" t="str">
        <f>入力2!AO32</f>
        <v/>
      </c>
      <c r="Z32" s="14" t="str">
        <f>入力2!AP32</f>
        <v/>
      </c>
      <c r="AA32" s="14" t="str">
        <f>入力2!AQ32</f>
        <v/>
      </c>
      <c r="AG32" s="14">
        <f t="shared" ref="AG32:AJ32" si="36">C20</f>
        <v>0</v>
      </c>
      <c r="AH32" s="14" t="str">
        <f t="shared" si="36"/>
        <v/>
      </c>
      <c r="AI32" s="14" t="str">
        <f t="shared" si="36"/>
        <v/>
      </c>
      <c r="AJ32" s="14" t="str">
        <f t="shared" si="36"/>
        <v/>
      </c>
      <c r="AK32" s="14" t="str">
        <f t="shared" si="9"/>
        <v/>
      </c>
      <c r="AM32" s="14">
        <f t="shared" si="26"/>
        <v>0</v>
      </c>
      <c r="AN32" s="14" t="str">
        <f t="shared" si="27"/>
        <v/>
      </c>
      <c r="AO32" s="14" t="str">
        <f t="shared" si="28"/>
        <v/>
      </c>
      <c r="AP32" s="14" t="str">
        <f t="shared" si="29"/>
        <v/>
      </c>
      <c r="AQ32" s="14" t="str">
        <f t="shared" si="10"/>
        <v/>
      </c>
      <c r="AS32" s="14">
        <f t="shared" si="30"/>
        <v>0</v>
      </c>
      <c r="AT32" s="14" t="str">
        <f t="shared" si="31"/>
        <v/>
      </c>
      <c r="AU32" s="14" t="str">
        <f t="shared" si="32"/>
        <v/>
      </c>
      <c r="AV32" s="14" t="str">
        <f t="shared" si="33"/>
        <v/>
      </c>
      <c r="AW32" s="14" t="str">
        <f t="shared" si="11"/>
        <v/>
      </c>
    </row>
    <row r="33" spans="1:49" ht="19.5" thickBot="1">
      <c r="B33" s="105">
        <v>10</v>
      </c>
      <c r="C33" s="111"/>
      <c r="D33" s="106" t="str">
        <f>IFERROR(VLOOKUP(C33,入力2!$B$4:$CQ$44,入力2!$AM$1,0),"")</f>
        <v/>
      </c>
      <c r="E33" s="106" t="str">
        <f>IFERROR(VLOOKUP(C33,入力2!$B$4:$CQ$44,入力2!$AN$1,0),"")</f>
        <v/>
      </c>
      <c r="F33" s="107" t="str">
        <f>IFERROR(VLOOKUP(C33,入力2!$B$4:$CQ$44,入力2!$CN$1,0),"")</f>
        <v/>
      </c>
      <c r="G33" s="105">
        <v>20</v>
      </c>
      <c r="H33" s="111"/>
      <c r="I33" s="106" t="str">
        <f>IFERROR(VLOOKUP(H33,入力2!$B$4:$CQ$44,入力2!$AM$1,0),"")</f>
        <v/>
      </c>
      <c r="J33" s="106" t="str">
        <f>IFERROR(VLOOKUP(H33,入力2!$B$4:$CQ$44,入力2!$AN$1,0),"")</f>
        <v/>
      </c>
      <c r="K33" s="107" t="str">
        <f>IFERROR(VLOOKUP(H33,入力2!$B$4:$CQ$44,入力2!$CN$1,0),"")</f>
        <v/>
      </c>
      <c r="L33" s="105">
        <v>30</v>
      </c>
      <c r="M33" s="111"/>
      <c r="N33" s="106" t="str">
        <f>IFERROR(VLOOKUP(M33,入力2!$B$4:$CQ$44,入力2!$AM$1,0),"")</f>
        <v/>
      </c>
      <c r="O33" s="106" t="str">
        <f>IFERROR(VLOOKUP(M33,入力2!$B$4:$CQ$44,入力2!$AN$1,0),"")</f>
        <v/>
      </c>
      <c r="P33" s="107" t="str">
        <f>IFERROR(VLOOKUP(M33,入力2!$B$4:$CQ$44,入力2!$CN$1,0),"")</f>
        <v/>
      </c>
      <c r="V33" s="14">
        <f>入力2!AL33</f>
        <v>29</v>
      </c>
      <c r="W33" s="14" t="str">
        <f>入力2!AM33</f>
        <v/>
      </c>
      <c r="X33" s="14" t="str">
        <f>入力2!AN33</f>
        <v/>
      </c>
      <c r="Y33" s="14" t="str">
        <f>入力2!AO33</f>
        <v/>
      </c>
      <c r="Z33" s="14" t="str">
        <f>入力2!AP33</f>
        <v/>
      </c>
      <c r="AA33" s="14" t="str">
        <f>入力2!AQ33</f>
        <v/>
      </c>
      <c r="AF33" s="14" t="s">
        <v>1408</v>
      </c>
      <c r="AG33" s="14">
        <f t="shared" ref="AG33:AJ37" si="37">H14</f>
        <v>0</v>
      </c>
      <c r="AH33" s="14" t="str">
        <f t="shared" si="37"/>
        <v/>
      </c>
      <c r="AI33" s="14" t="str">
        <f t="shared" si="37"/>
        <v/>
      </c>
      <c r="AJ33" s="14" t="str">
        <f t="shared" si="37"/>
        <v/>
      </c>
      <c r="AK33" s="14" t="str">
        <f t="shared" si="9"/>
        <v/>
      </c>
      <c r="AM33" s="14">
        <f t="shared" si="26"/>
        <v>0</v>
      </c>
      <c r="AN33" s="14" t="str">
        <f t="shared" si="27"/>
        <v/>
      </c>
      <c r="AO33" s="14" t="str">
        <f t="shared" si="28"/>
        <v/>
      </c>
      <c r="AP33" s="14" t="str">
        <f t="shared" si="29"/>
        <v/>
      </c>
      <c r="AQ33" s="14" t="str">
        <f t="shared" si="10"/>
        <v/>
      </c>
      <c r="AR33" s="14" t="s">
        <v>1401</v>
      </c>
      <c r="AS33" s="14">
        <f t="shared" si="30"/>
        <v>0</v>
      </c>
      <c r="AT33" s="14" t="str">
        <f t="shared" si="31"/>
        <v/>
      </c>
      <c r="AU33" s="14" t="str">
        <f t="shared" si="32"/>
        <v/>
      </c>
      <c r="AV33" s="14" t="str">
        <f t="shared" si="33"/>
        <v/>
      </c>
      <c r="AW33" s="14" t="str">
        <f t="shared" si="11"/>
        <v/>
      </c>
    </row>
    <row r="34" spans="1:49" ht="19.5" thickBot="1">
      <c r="V34" s="14">
        <f>入力2!AL34</f>
        <v>30</v>
      </c>
      <c r="W34" s="14" t="str">
        <f>入力2!AM34</f>
        <v/>
      </c>
      <c r="X34" s="14" t="str">
        <f>入力2!AN34</f>
        <v/>
      </c>
      <c r="Y34" s="14" t="str">
        <f>入力2!AO34</f>
        <v/>
      </c>
      <c r="Z34" s="14" t="str">
        <f>入力2!AP34</f>
        <v/>
      </c>
      <c r="AA34" s="14" t="str">
        <f>入力2!AQ34</f>
        <v/>
      </c>
      <c r="AF34" s="14">
        <f>IF(SUM(AK33:AK39)&gt;=5,1,0)</f>
        <v>0</v>
      </c>
      <c r="AG34" s="14">
        <f t="shared" si="37"/>
        <v>0</v>
      </c>
      <c r="AH34" s="14" t="str">
        <f t="shared" si="37"/>
        <v/>
      </c>
      <c r="AI34" s="14" t="str">
        <f t="shared" si="37"/>
        <v/>
      </c>
      <c r="AJ34" s="14" t="str">
        <f t="shared" si="37"/>
        <v/>
      </c>
      <c r="AK34" s="14" t="str">
        <f t="shared" si="9"/>
        <v/>
      </c>
      <c r="AM34" s="14">
        <f t="shared" si="26"/>
        <v>0</v>
      </c>
      <c r="AN34" s="14" t="str">
        <f t="shared" si="27"/>
        <v/>
      </c>
      <c r="AO34" s="14" t="str">
        <f t="shared" si="28"/>
        <v/>
      </c>
      <c r="AP34" s="14" t="str">
        <f t="shared" si="29"/>
        <v/>
      </c>
      <c r="AQ34" s="14" t="str">
        <f t="shared" si="10"/>
        <v/>
      </c>
      <c r="AS34" s="14">
        <f t="shared" si="30"/>
        <v>0</v>
      </c>
      <c r="AT34" s="14" t="str">
        <f t="shared" si="31"/>
        <v/>
      </c>
      <c r="AU34" s="14" t="str">
        <f t="shared" si="32"/>
        <v/>
      </c>
      <c r="AV34" s="14" t="str">
        <f t="shared" si="33"/>
        <v/>
      </c>
      <c r="AW34" s="14" t="str">
        <f t="shared" si="11"/>
        <v/>
      </c>
    </row>
    <row r="35" spans="1:49">
      <c r="B35" s="99">
        <v>31</v>
      </c>
      <c r="C35" s="109"/>
      <c r="D35" s="100" t="str">
        <f>IFERROR(VLOOKUP(C35,入力2!$B$4:$CQ$44,入力2!$AM$1,0),"")</f>
        <v/>
      </c>
      <c r="E35" s="100" t="str">
        <f>IFERROR(VLOOKUP(C35,入力2!$B$4:$CQ$44,入力2!$AN$1,0),"")</f>
        <v/>
      </c>
      <c r="F35" s="101" t="str">
        <f>IFERROR(VLOOKUP(C35,入力2!$B$4:$CQ$44,入力2!$CN$1,0),"")</f>
        <v/>
      </c>
      <c r="G35" s="99">
        <v>41</v>
      </c>
      <c r="H35" s="109"/>
      <c r="I35" s="100" t="str">
        <f>IFERROR(VLOOKUP(H35,入力2!$B$4:$CQ$44,入力2!$AM$1,0),"")</f>
        <v/>
      </c>
      <c r="J35" s="100" t="str">
        <f>IFERROR(VLOOKUP(H35,入力2!$B$4:$CQ$44,入力2!$AN$1,0),"")</f>
        <v/>
      </c>
      <c r="K35" s="101" t="str">
        <f>IFERROR(VLOOKUP(H35,入力2!$B$4:$CQ$44,入力2!$CN$1,0),"")</f>
        <v/>
      </c>
      <c r="L35" s="99">
        <v>51</v>
      </c>
      <c r="M35" s="109"/>
      <c r="N35" s="100" t="str">
        <f>IFERROR(VLOOKUP(M35,入力2!$B$4:$CQ$44,入力2!$AM$1,0),"")</f>
        <v/>
      </c>
      <c r="O35" s="100" t="str">
        <f>IFERROR(VLOOKUP(M35,入力2!$B$4:$CQ$44,入力2!$AN$1,0),"")</f>
        <v/>
      </c>
      <c r="P35" s="101" t="str">
        <f>IFERROR(VLOOKUP(M35,入力2!$B$4:$CQ$44,入力2!$CN$1,0),"")</f>
        <v/>
      </c>
      <c r="V35" s="14">
        <f>入力2!AL35</f>
        <v>31</v>
      </c>
      <c r="W35" s="14" t="str">
        <f>入力2!AM35</f>
        <v/>
      </c>
      <c r="X35" s="14" t="str">
        <f>入力2!AN35</f>
        <v/>
      </c>
      <c r="Y35" s="14" t="str">
        <f>入力2!AO35</f>
        <v/>
      </c>
      <c r="Z35" s="14" t="str">
        <f>入力2!AP35</f>
        <v/>
      </c>
      <c r="AA35" s="14" t="str">
        <f>入力2!AQ35</f>
        <v/>
      </c>
      <c r="AG35" s="14">
        <f t="shared" si="37"/>
        <v>0</v>
      </c>
      <c r="AH35" s="14" t="str">
        <f t="shared" si="37"/>
        <v/>
      </c>
      <c r="AI35" s="14" t="str">
        <f t="shared" si="37"/>
        <v/>
      </c>
      <c r="AJ35" s="14" t="str">
        <f t="shared" si="37"/>
        <v/>
      </c>
      <c r="AK35" s="14" t="str">
        <f t="shared" si="9"/>
        <v/>
      </c>
      <c r="AM35" s="14">
        <f t="shared" ref="AM35:AM44" si="38">C35</f>
        <v>0</v>
      </c>
      <c r="AN35" s="14" t="str">
        <f t="shared" ref="AN35:AN44" si="39">D35</f>
        <v/>
      </c>
      <c r="AO35" s="14" t="str">
        <f t="shared" ref="AO35:AO44" si="40">E35</f>
        <v/>
      </c>
      <c r="AP35" s="14" t="str">
        <f t="shared" ref="AP35:AP44" si="41">F35</f>
        <v/>
      </c>
      <c r="AQ35" s="14" t="str">
        <f t="shared" si="10"/>
        <v/>
      </c>
      <c r="AR35" s="14" t="s">
        <v>1402</v>
      </c>
      <c r="AS35" s="14">
        <f t="shared" si="30"/>
        <v>0</v>
      </c>
      <c r="AT35" s="14" t="str">
        <f t="shared" si="31"/>
        <v/>
      </c>
      <c r="AU35" s="14" t="str">
        <f t="shared" si="32"/>
        <v/>
      </c>
      <c r="AV35" s="14" t="str">
        <f t="shared" si="33"/>
        <v/>
      </c>
      <c r="AW35" s="14" t="str">
        <f t="shared" si="11"/>
        <v/>
      </c>
    </row>
    <row r="36" spans="1:49">
      <c r="B36" s="102">
        <v>32</v>
      </c>
      <c r="C36" s="110"/>
      <c r="D36" s="103" t="str">
        <f>IFERROR(VLOOKUP(C36,入力2!$B$4:$CQ$44,入力2!$AM$1,0),"")</f>
        <v/>
      </c>
      <c r="E36" s="103" t="str">
        <f>IFERROR(VLOOKUP(C36,入力2!$B$4:$CQ$44,入力2!$AN$1,0),"")</f>
        <v/>
      </c>
      <c r="F36" s="104" t="str">
        <f>IFERROR(VLOOKUP(C36,入力2!$B$4:$CQ$44,入力2!$CN$1,0),"")</f>
        <v/>
      </c>
      <c r="G36" s="102">
        <v>42</v>
      </c>
      <c r="H36" s="110"/>
      <c r="I36" s="103" t="str">
        <f>IFERROR(VLOOKUP(H36,入力2!$B$4:$CQ$44,入力2!$AM$1,0),"")</f>
        <v/>
      </c>
      <c r="J36" s="103" t="str">
        <f>IFERROR(VLOOKUP(H36,入力2!$B$4:$CQ$44,入力2!$AN$1,0),"")</f>
        <v/>
      </c>
      <c r="K36" s="104" t="str">
        <f>IFERROR(VLOOKUP(H36,入力2!$B$4:$CQ$44,入力2!$CN$1,0),"")</f>
        <v/>
      </c>
      <c r="L36" s="102">
        <v>52</v>
      </c>
      <c r="M36" s="110"/>
      <c r="N36" s="103" t="str">
        <f>IFERROR(VLOOKUP(M36,入力2!$B$4:$CQ$44,入力2!$AM$1,0),"")</f>
        <v/>
      </c>
      <c r="O36" s="103" t="str">
        <f>IFERROR(VLOOKUP(M36,入力2!$B$4:$CQ$44,入力2!$AN$1,0),"")</f>
        <v/>
      </c>
      <c r="P36" s="104" t="str">
        <f>IFERROR(VLOOKUP(M36,入力2!$B$4:$CQ$44,入力2!$CN$1,0),"")</f>
        <v/>
      </c>
      <c r="V36" s="14">
        <f>入力2!AL36</f>
        <v>32</v>
      </c>
      <c r="W36" s="14" t="str">
        <f>入力2!AM36</f>
        <v/>
      </c>
      <c r="X36" s="14" t="str">
        <f>入力2!AN36</f>
        <v/>
      </c>
      <c r="Y36" s="14" t="str">
        <f>入力2!AO36</f>
        <v/>
      </c>
      <c r="Z36" s="14" t="str">
        <f>入力2!AP36</f>
        <v/>
      </c>
      <c r="AA36" s="14" t="str">
        <f>入力2!AQ36</f>
        <v/>
      </c>
      <c r="AG36" s="14">
        <f t="shared" si="37"/>
        <v>0</v>
      </c>
      <c r="AH36" s="14" t="str">
        <f t="shared" si="37"/>
        <v/>
      </c>
      <c r="AI36" s="14" t="str">
        <f t="shared" si="37"/>
        <v/>
      </c>
      <c r="AJ36" s="14" t="str">
        <f t="shared" si="37"/>
        <v/>
      </c>
      <c r="AK36" s="14" t="str">
        <f t="shared" si="9"/>
        <v/>
      </c>
      <c r="AM36" s="14">
        <f t="shared" si="38"/>
        <v>0</v>
      </c>
      <c r="AN36" s="14" t="str">
        <f t="shared" si="39"/>
        <v/>
      </c>
      <c r="AO36" s="14" t="str">
        <f t="shared" si="40"/>
        <v/>
      </c>
      <c r="AP36" s="14" t="str">
        <f t="shared" si="41"/>
        <v/>
      </c>
      <c r="AQ36" s="14" t="str">
        <f t="shared" si="10"/>
        <v/>
      </c>
      <c r="AS36" s="14">
        <f t="shared" si="30"/>
        <v>0</v>
      </c>
      <c r="AT36" s="14" t="str">
        <f t="shared" si="31"/>
        <v/>
      </c>
      <c r="AU36" s="14" t="str">
        <f t="shared" si="32"/>
        <v/>
      </c>
      <c r="AV36" s="14" t="str">
        <f t="shared" si="33"/>
        <v/>
      </c>
      <c r="AW36" s="14" t="str">
        <f t="shared" si="11"/>
        <v/>
      </c>
    </row>
    <row r="37" spans="1:49">
      <c r="B37" s="102">
        <v>33</v>
      </c>
      <c r="C37" s="110"/>
      <c r="D37" s="103" t="str">
        <f>IFERROR(VLOOKUP(C37,入力2!$B$4:$CQ$44,入力2!$AM$1,0),"")</f>
        <v/>
      </c>
      <c r="E37" s="103" t="str">
        <f>IFERROR(VLOOKUP(C37,入力2!$B$4:$CQ$44,入力2!$AN$1,0),"")</f>
        <v/>
      </c>
      <c r="F37" s="104" t="str">
        <f>IFERROR(VLOOKUP(C37,入力2!$B$4:$CQ$44,入力2!$CN$1,0),"")</f>
        <v/>
      </c>
      <c r="G37" s="102">
        <v>43</v>
      </c>
      <c r="H37" s="110"/>
      <c r="I37" s="103" t="str">
        <f>IFERROR(VLOOKUP(H37,入力2!$B$4:$CQ$44,入力2!$AM$1,0),"")</f>
        <v/>
      </c>
      <c r="J37" s="103" t="str">
        <f>IFERROR(VLOOKUP(H37,入力2!$B$4:$CQ$44,入力2!$AN$1,0),"")</f>
        <v/>
      </c>
      <c r="K37" s="104" t="str">
        <f>IFERROR(VLOOKUP(H37,入力2!$B$4:$CQ$44,入力2!$CN$1,0),"")</f>
        <v/>
      </c>
      <c r="L37" s="102">
        <v>53</v>
      </c>
      <c r="M37" s="110"/>
      <c r="N37" s="103" t="str">
        <f>IFERROR(VLOOKUP(M37,入力2!$B$4:$CQ$44,入力2!$AM$1,0),"")</f>
        <v/>
      </c>
      <c r="O37" s="103" t="str">
        <f>IFERROR(VLOOKUP(M37,入力2!$B$4:$CQ$44,入力2!$AN$1,0),"")</f>
        <v/>
      </c>
      <c r="P37" s="104" t="str">
        <f>IFERROR(VLOOKUP(M37,入力2!$B$4:$CQ$44,入力2!$CN$1,0),"")</f>
        <v/>
      </c>
      <c r="V37" s="14">
        <f>入力2!AL37</f>
        <v>33</v>
      </c>
      <c r="W37" s="14" t="str">
        <f>入力2!AM37</f>
        <v/>
      </c>
      <c r="X37" s="14" t="str">
        <f>入力2!AN37</f>
        <v/>
      </c>
      <c r="Y37" s="14" t="str">
        <f>入力2!AO37</f>
        <v/>
      </c>
      <c r="Z37" s="14" t="str">
        <f>入力2!AP37</f>
        <v/>
      </c>
      <c r="AA37" s="14" t="str">
        <f>入力2!AQ37</f>
        <v/>
      </c>
      <c r="AG37" s="14">
        <f t="shared" si="37"/>
        <v>0</v>
      </c>
      <c r="AH37" s="14" t="str">
        <f t="shared" si="37"/>
        <v/>
      </c>
      <c r="AI37" s="14" t="str">
        <f t="shared" si="37"/>
        <v/>
      </c>
      <c r="AJ37" s="14" t="str">
        <f t="shared" si="37"/>
        <v/>
      </c>
      <c r="AK37" s="14" t="str">
        <f t="shared" si="9"/>
        <v/>
      </c>
      <c r="AM37" s="14">
        <f t="shared" si="38"/>
        <v>0</v>
      </c>
      <c r="AN37" s="14" t="str">
        <f t="shared" si="39"/>
        <v/>
      </c>
      <c r="AO37" s="14" t="str">
        <f t="shared" si="40"/>
        <v/>
      </c>
      <c r="AP37" s="14" t="str">
        <f t="shared" si="41"/>
        <v/>
      </c>
      <c r="AQ37" s="14" t="str">
        <f t="shared" si="10"/>
        <v/>
      </c>
      <c r="AR37" s="14" t="s">
        <v>1403</v>
      </c>
      <c r="AS37" s="14">
        <f t="shared" si="30"/>
        <v>0</v>
      </c>
      <c r="AT37" s="14" t="str">
        <f t="shared" si="31"/>
        <v/>
      </c>
      <c r="AU37" s="14" t="str">
        <f t="shared" si="32"/>
        <v/>
      </c>
      <c r="AV37" s="14" t="str">
        <f t="shared" si="33"/>
        <v/>
      </c>
      <c r="AW37" s="14" t="str">
        <f t="shared" si="11"/>
        <v/>
      </c>
    </row>
    <row r="38" spans="1:49">
      <c r="B38" s="102">
        <v>34</v>
      </c>
      <c r="C38" s="110"/>
      <c r="D38" s="103" t="str">
        <f>IFERROR(VLOOKUP(C38,入力2!$B$4:$CQ$44,入力2!$AM$1,0),"")</f>
        <v/>
      </c>
      <c r="E38" s="103" t="str">
        <f>IFERROR(VLOOKUP(C38,入力2!$B$4:$CQ$44,入力2!$AN$1,0),"")</f>
        <v/>
      </c>
      <c r="F38" s="104" t="str">
        <f>IFERROR(VLOOKUP(C38,入力2!$B$4:$CQ$44,入力2!$CN$1,0),"")</f>
        <v/>
      </c>
      <c r="G38" s="102">
        <v>44</v>
      </c>
      <c r="H38" s="110"/>
      <c r="I38" s="103" t="str">
        <f>IFERROR(VLOOKUP(H38,入力2!$B$4:$CQ$44,入力2!$AM$1,0),"")</f>
        <v/>
      </c>
      <c r="J38" s="103" t="str">
        <f>IFERROR(VLOOKUP(H38,入力2!$B$4:$CQ$44,入力2!$AN$1,0),"")</f>
        <v/>
      </c>
      <c r="K38" s="104" t="str">
        <f>IFERROR(VLOOKUP(H38,入力2!$B$4:$CQ$44,入力2!$CN$1,0),"")</f>
        <v/>
      </c>
      <c r="L38" s="102">
        <v>54</v>
      </c>
      <c r="M38" s="110"/>
      <c r="N38" s="103" t="str">
        <f>IFERROR(VLOOKUP(M38,入力2!$B$4:$CQ$44,入力2!$AM$1,0),"")</f>
        <v/>
      </c>
      <c r="O38" s="103" t="str">
        <f>IFERROR(VLOOKUP(M38,入力2!$B$4:$CQ$44,入力2!$AN$1,0),"")</f>
        <v/>
      </c>
      <c r="P38" s="104" t="str">
        <f>IFERROR(VLOOKUP(M38,入力2!$B$4:$CQ$44,入力2!$CN$1,0),"")</f>
        <v/>
      </c>
      <c r="V38" s="14">
        <f>入力2!AL38</f>
        <v>34</v>
      </c>
      <c r="W38" s="14" t="str">
        <f>入力2!AM38</f>
        <v/>
      </c>
      <c r="X38" s="14" t="str">
        <f>入力2!AN38</f>
        <v/>
      </c>
      <c r="Y38" s="14" t="str">
        <f>入力2!AO38</f>
        <v/>
      </c>
      <c r="Z38" s="14" t="str">
        <f>入力2!AP38</f>
        <v/>
      </c>
      <c r="AA38" s="14" t="str">
        <f>入力2!AQ38</f>
        <v/>
      </c>
      <c r="AG38" s="14">
        <f t="shared" ref="AG38:AJ38" si="42">H19</f>
        <v>0</v>
      </c>
      <c r="AH38" s="14" t="str">
        <f t="shared" si="42"/>
        <v/>
      </c>
      <c r="AI38" s="14" t="str">
        <f t="shared" si="42"/>
        <v/>
      </c>
      <c r="AJ38" s="14" t="str">
        <f t="shared" si="42"/>
        <v/>
      </c>
      <c r="AK38" s="14" t="str">
        <f t="shared" si="9"/>
        <v/>
      </c>
      <c r="AM38" s="14">
        <f t="shared" si="38"/>
        <v>0</v>
      </c>
      <c r="AN38" s="14" t="str">
        <f t="shared" si="39"/>
        <v/>
      </c>
      <c r="AO38" s="14" t="str">
        <f t="shared" si="40"/>
        <v/>
      </c>
      <c r="AP38" s="14" t="str">
        <f t="shared" si="41"/>
        <v/>
      </c>
      <c r="AQ38" s="14" t="str">
        <f t="shared" si="10"/>
        <v/>
      </c>
      <c r="AS38" s="14">
        <f t="shared" si="30"/>
        <v>0</v>
      </c>
      <c r="AT38" s="14" t="str">
        <f t="shared" si="31"/>
        <v/>
      </c>
      <c r="AU38" s="14" t="str">
        <f t="shared" si="32"/>
        <v/>
      </c>
      <c r="AV38" s="14" t="str">
        <f t="shared" si="33"/>
        <v/>
      </c>
      <c r="AW38" s="14" t="str">
        <f t="shared" si="11"/>
        <v/>
      </c>
    </row>
    <row r="39" spans="1:49">
      <c r="B39" s="102">
        <v>35</v>
      </c>
      <c r="C39" s="110"/>
      <c r="D39" s="103" t="str">
        <f>IFERROR(VLOOKUP(C39,入力2!$B$4:$CQ$44,入力2!$AM$1,0),"")</f>
        <v/>
      </c>
      <c r="E39" s="103" t="str">
        <f>IFERROR(VLOOKUP(C39,入力2!$B$4:$CQ$44,入力2!$AN$1,0),"")</f>
        <v/>
      </c>
      <c r="F39" s="104" t="str">
        <f>IFERROR(VLOOKUP(C39,入力2!$B$4:$CQ$44,入力2!$CN$1,0),"")</f>
        <v/>
      </c>
      <c r="G39" s="102">
        <v>45</v>
      </c>
      <c r="H39" s="110"/>
      <c r="I39" s="103" t="str">
        <f>IFERROR(VLOOKUP(H39,入力2!$B$4:$CQ$44,入力2!$AM$1,0),"")</f>
        <v/>
      </c>
      <c r="J39" s="103" t="str">
        <f>IFERROR(VLOOKUP(H39,入力2!$B$4:$CQ$44,入力2!$AN$1,0),"")</f>
        <v/>
      </c>
      <c r="K39" s="104" t="str">
        <f>IFERROR(VLOOKUP(H39,入力2!$B$4:$CQ$44,入力2!$CN$1,0),"")</f>
        <v/>
      </c>
      <c r="L39" s="102">
        <v>55</v>
      </c>
      <c r="M39" s="110"/>
      <c r="N39" s="103" t="str">
        <f>IFERROR(VLOOKUP(M39,入力2!$B$4:$CQ$44,入力2!$AM$1,0),"")</f>
        <v/>
      </c>
      <c r="O39" s="103" t="str">
        <f>IFERROR(VLOOKUP(M39,入力2!$B$4:$CQ$44,入力2!$AN$1,0),"")</f>
        <v/>
      </c>
      <c r="P39" s="104" t="str">
        <f>IFERROR(VLOOKUP(M39,入力2!$B$4:$CQ$44,入力2!$CN$1,0),"")</f>
        <v/>
      </c>
      <c r="V39" s="14">
        <f>入力2!AL39</f>
        <v>35</v>
      </c>
      <c r="W39" s="14" t="str">
        <f>入力2!AM39</f>
        <v/>
      </c>
      <c r="X39" s="14" t="str">
        <f>入力2!AN39</f>
        <v/>
      </c>
      <c r="Y39" s="14" t="str">
        <f>入力2!AO39</f>
        <v/>
      </c>
      <c r="Z39" s="14" t="str">
        <f>入力2!AP39</f>
        <v/>
      </c>
      <c r="AA39" s="14" t="str">
        <f>入力2!AQ39</f>
        <v/>
      </c>
      <c r="AG39" s="14">
        <f t="shared" ref="AG39:AJ39" si="43">H20</f>
        <v>0</v>
      </c>
      <c r="AH39" s="14" t="str">
        <f t="shared" si="43"/>
        <v/>
      </c>
      <c r="AI39" s="14" t="str">
        <f t="shared" si="43"/>
        <v/>
      </c>
      <c r="AJ39" s="14" t="str">
        <f t="shared" si="43"/>
        <v/>
      </c>
      <c r="AK39" s="14" t="str">
        <f t="shared" si="9"/>
        <v/>
      </c>
      <c r="AM39" s="14">
        <f t="shared" si="38"/>
        <v>0</v>
      </c>
      <c r="AN39" s="14" t="str">
        <f t="shared" si="39"/>
        <v/>
      </c>
      <c r="AO39" s="14" t="str">
        <f t="shared" si="40"/>
        <v/>
      </c>
      <c r="AP39" s="14" t="str">
        <f t="shared" si="41"/>
        <v/>
      </c>
      <c r="AQ39" s="14" t="str">
        <f t="shared" si="10"/>
        <v/>
      </c>
      <c r="AR39" s="14" t="s">
        <v>1418</v>
      </c>
      <c r="AS39" s="14">
        <f t="shared" si="30"/>
        <v>0</v>
      </c>
      <c r="AT39" s="14" t="str">
        <f t="shared" si="31"/>
        <v/>
      </c>
      <c r="AU39" s="14" t="str">
        <f t="shared" si="32"/>
        <v/>
      </c>
      <c r="AV39" s="14" t="str">
        <f t="shared" si="33"/>
        <v/>
      </c>
      <c r="AW39" s="14" t="str">
        <f t="shared" si="11"/>
        <v/>
      </c>
    </row>
    <row r="40" spans="1:49">
      <c r="B40" s="102">
        <v>36</v>
      </c>
      <c r="C40" s="110"/>
      <c r="D40" s="103" t="str">
        <f>IFERROR(VLOOKUP(C40,入力2!$B$4:$CQ$44,入力2!$AM$1,0),"")</f>
        <v/>
      </c>
      <c r="E40" s="103" t="str">
        <f>IFERROR(VLOOKUP(C40,入力2!$B$4:$CQ$44,入力2!$AN$1,0),"")</f>
        <v/>
      </c>
      <c r="F40" s="104" t="str">
        <f>IFERROR(VLOOKUP(C40,入力2!$B$4:$CQ$44,入力2!$CN$1,0),"")</f>
        <v/>
      </c>
      <c r="G40" s="102">
        <v>46</v>
      </c>
      <c r="H40" s="110"/>
      <c r="I40" s="103" t="str">
        <f>IFERROR(VLOOKUP(H40,入力2!$B$4:$CQ$44,入力2!$AM$1,0),"")</f>
        <v/>
      </c>
      <c r="J40" s="103" t="str">
        <f>IFERROR(VLOOKUP(H40,入力2!$B$4:$CQ$44,入力2!$AN$1,0),"")</f>
        <v/>
      </c>
      <c r="K40" s="104" t="str">
        <f>IFERROR(VLOOKUP(H40,入力2!$B$4:$CQ$44,入力2!$CN$1,0),"")</f>
        <v/>
      </c>
      <c r="L40" s="102">
        <v>56</v>
      </c>
      <c r="M40" s="110"/>
      <c r="N40" s="103" t="str">
        <f>IFERROR(VLOOKUP(M40,入力2!$B$4:$CQ$44,入力2!$AM$1,0),"")</f>
        <v/>
      </c>
      <c r="O40" s="103" t="str">
        <f>IFERROR(VLOOKUP(M40,入力2!$B$4:$CQ$44,入力2!$AN$1,0),"")</f>
        <v/>
      </c>
      <c r="P40" s="104" t="str">
        <f>IFERROR(VLOOKUP(M40,入力2!$B$4:$CQ$44,入力2!$CN$1,0),"")</f>
        <v/>
      </c>
      <c r="V40" s="14">
        <f>入力2!AL40</f>
        <v>36</v>
      </c>
      <c r="W40" s="14" t="str">
        <f>入力2!AM40</f>
        <v/>
      </c>
      <c r="X40" s="14" t="str">
        <f>入力2!AN40</f>
        <v/>
      </c>
      <c r="Y40" s="14" t="str">
        <f>入力2!AO40</f>
        <v/>
      </c>
      <c r="Z40" s="14" t="str">
        <f>入力2!AP40</f>
        <v/>
      </c>
      <c r="AA40" s="14" t="str">
        <f>入力2!AQ40</f>
        <v/>
      </c>
      <c r="AF40" s="14" t="s">
        <v>1409</v>
      </c>
      <c r="AG40" s="14">
        <f t="shared" ref="AG40:AJ44" si="44">M14</f>
        <v>0</v>
      </c>
      <c r="AH40" s="14" t="str">
        <f t="shared" si="44"/>
        <v/>
      </c>
      <c r="AI40" s="14" t="str">
        <f t="shared" si="44"/>
        <v/>
      </c>
      <c r="AJ40" s="14" t="str">
        <f t="shared" si="44"/>
        <v/>
      </c>
      <c r="AK40" s="14" t="str">
        <f t="shared" si="9"/>
        <v/>
      </c>
      <c r="AM40" s="14">
        <f t="shared" si="38"/>
        <v>0</v>
      </c>
      <c r="AN40" s="14" t="str">
        <f t="shared" si="39"/>
        <v/>
      </c>
      <c r="AO40" s="14" t="str">
        <f t="shared" si="40"/>
        <v/>
      </c>
      <c r="AP40" s="14" t="str">
        <f t="shared" si="41"/>
        <v/>
      </c>
      <c r="AQ40" s="14" t="str">
        <f t="shared" si="10"/>
        <v/>
      </c>
      <c r="AS40" s="14">
        <f t="shared" si="30"/>
        <v>0</v>
      </c>
      <c r="AT40" s="14" t="str">
        <f t="shared" si="31"/>
        <v/>
      </c>
      <c r="AU40" s="14" t="str">
        <f t="shared" si="32"/>
        <v/>
      </c>
      <c r="AV40" s="14" t="str">
        <f t="shared" si="33"/>
        <v/>
      </c>
      <c r="AW40" s="14" t="str">
        <f t="shared" si="11"/>
        <v/>
      </c>
    </row>
    <row r="41" spans="1:49">
      <c r="B41" s="102">
        <v>37</v>
      </c>
      <c r="C41" s="110"/>
      <c r="D41" s="103" t="str">
        <f>IFERROR(VLOOKUP(C41,入力2!$B$4:$CQ$44,入力2!$AM$1,0),"")</f>
        <v/>
      </c>
      <c r="E41" s="103" t="str">
        <f>IFERROR(VLOOKUP(C41,入力2!$B$4:$CQ$44,入力2!$AN$1,0),"")</f>
        <v/>
      </c>
      <c r="F41" s="104" t="str">
        <f>IFERROR(VLOOKUP(C41,入力2!$B$4:$CQ$44,入力2!$CN$1,0),"")</f>
        <v/>
      </c>
      <c r="G41" s="102">
        <v>47</v>
      </c>
      <c r="H41" s="110"/>
      <c r="I41" s="103" t="str">
        <f>IFERROR(VLOOKUP(H41,入力2!$B$4:$CQ$44,入力2!$AM$1,0),"")</f>
        <v/>
      </c>
      <c r="J41" s="103" t="str">
        <f>IFERROR(VLOOKUP(H41,入力2!$B$4:$CQ$44,入力2!$AN$1,0),"")</f>
        <v/>
      </c>
      <c r="K41" s="104" t="str">
        <f>IFERROR(VLOOKUP(H41,入力2!$B$4:$CQ$44,入力2!$CN$1,0),"")</f>
        <v/>
      </c>
      <c r="L41" s="102">
        <v>57</v>
      </c>
      <c r="M41" s="110"/>
      <c r="N41" s="103" t="str">
        <f>IFERROR(VLOOKUP(M41,入力2!$B$4:$CQ$44,入力2!$AM$1,0),"")</f>
        <v/>
      </c>
      <c r="O41" s="103" t="str">
        <f>IFERROR(VLOOKUP(M41,入力2!$B$4:$CQ$44,入力2!$AN$1,0),"")</f>
        <v/>
      </c>
      <c r="P41" s="104" t="str">
        <f>IFERROR(VLOOKUP(M41,入力2!$B$4:$CQ$44,入力2!$CN$1,0),"")</f>
        <v/>
      </c>
      <c r="V41" s="14">
        <f>入力2!AL41</f>
        <v>37</v>
      </c>
      <c r="W41" s="14" t="str">
        <f>入力2!AM41</f>
        <v/>
      </c>
      <c r="X41" s="14" t="str">
        <f>入力2!AN41</f>
        <v/>
      </c>
      <c r="Y41" s="14" t="str">
        <f>入力2!AO41</f>
        <v/>
      </c>
      <c r="Z41" s="14" t="str">
        <f>入力2!AP41</f>
        <v/>
      </c>
      <c r="AA41" s="14" t="str">
        <f>入力2!AQ41</f>
        <v/>
      </c>
      <c r="AF41" s="14">
        <f>IF(SUM(AK40:AK46)&gt;=5,1,0)</f>
        <v>0</v>
      </c>
      <c r="AG41" s="14">
        <f t="shared" si="44"/>
        <v>0</v>
      </c>
      <c r="AH41" s="14" t="str">
        <f t="shared" si="44"/>
        <v/>
      </c>
      <c r="AI41" s="14" t="str">
        <f t="shared" si="44"/>
        <v/>
      </c>
      <c r="AJ41" s="14" t="str">
        <f t="shared" si="44"/>
        <v/>
      </c>
      <c r="AK41" s="14" t="str">
        <f t="shared" si="9"/>
        <v/>
      </c>
      <c r="AM41" s="14">
        <f t="shared" si="38"/>
        <v>0</v>
      </c>
      <c r="AN41" s="14" t="str">
        <f t="shared" si="39"/>
        <v/>
      </c>
      <c r="AO41" s="14" t="str">
        <f t="shared" si="40"/>
        <v/>
      </c>
      <c r="AP41" s="14" t="str">
        <f t="shared" si="41"/>
        <v/>
      </c>
      <c r="AQ41" s="14" t="str">
        <f t="shared" si="10"/>
        <v/>
      </c>
      <c r="AR41" s="14" t="s">
        <v>1419</v>
      </c>
      <c r="AS41" s="14">
        <f t="shared" si="30"/>
        <v>0</v>
      </c>
      <c r="AT41" s="14" t="str">
        <f t="shared" si="31"/>
        <v/>
      </c>
      <c r="AU41" s="14" t="str">
        <f t="shared" si="32"/>
        <v/>
      </c>
      <c r="AV41" s="14" t="str">
        <f t="shared" si="33"/>
        <v/>
      </c>
      <c r="AW41" s="14" t="str">
        <f t="shared" si="11"/>
        <v/>
      </c>
    </row>
    <row r="42" spans="1:49">
      <c r="B42" s="102">
        <v>38</v>
      </c>
      <c r="C42" s="110"/>
      <c r="D42" s="103" t="str">
        <f>IFERROR(VLOOKUP(C42,入力2!$B$4:$CQ$44,入力2!$AM$1,0),"")</f>
        <v/>
      </c>
      <c r="E42" s="103" t="str">
        <f>IFERROR(VLOOKUP(C42,入力2!$B$4:$CQ$44,入力2!$AN$1,0),"")</f>
        <v/>
      </c>
      <c r="F42" s="104" t="str">
        <f>IFERROR(VLOOKUP(C42,入力2!$B$4:$CQ$44,入力2!$CN$1,0),"")</f>
        <v/>
      </c>
      <c r="G42" s="102">
        <v>48</v>
      </c>
      <c r="H42" s="110"/>
      <c r="I42" s="103" t="str">
        <f>IFERROR(VLOOKUP(H42,入力2!$B$4:$CQ$44,入力2!$AM$1,0),"")</f>
        <v/>
      </c>
      <c r="J42" s="103" t="str">
        <f>IFERROR(VLOOKUP(H42,入力2!$B$4:$CQ$44,入力2!$AN$1,0),"")</f>
        <v/>
      </c>
      <c r="K42" s="104" t="str">
        <f>IFERROR(VLOOKUP(H42,入力2!$B$4:$CQ$44,入力2!$CN$1,0),"")</f>
        <v/>
      </c>
      <c r="L42" s="102">
        <v>58</v>
      </c>
      <c r="M42" s="110"/>
      <c r="N42" s="103" t="str">
        <f>IFERROR(VLOOKUP(M42,入力2!$B$4:$CQ$44,入力2!$AM$1,0),"")</f>
        <v/>
      </c>
      <c r="O42" s="103" t="str">
        <f>IFERROR(VLOOKUP(M42,入力2!$B$4:$CQ$44,入力2!$AN$1,0),"")</f>
        <v/>
      </c>
      <c r="P42" s="104" t="str">
        <f>IFERROR(VLOOKUP(M42,入力2!$B$4:$CQ$44,入力2!$CN$1,0),"")</f>
        <v/>
      </c>
      <c r="V42" s="14">
        <f>入力2!AL42</f>
        <v>38</v>
      </c>
      <c r="W42" s="14" t="str">
        <f>入力2!AM42</f>
        <v/>
      </c>
      <c r="X42" s="14" t="str">
        <f>入力2!AN42</f>
        <v/>
      </c>
      <c r="Y42" s="14" t="str">
        <f>入力2!AO42</f>
        <v/>
      </c>
      <c r="Z42" s="14" t="str">
        <f>入力2!AP42</f>
        <v/>
      </c>
      <c r="AA42" s="14" t="str">
        <f>入力2!AQ42</f>
        <v/>
      </c>
      <c r="AG42" s="14">
        <f t="shared" si="44"/>
        <v>0</v>
      </c>
      <c r="AH42" s="14" t="str">
        <f t="shared" si="44"/>
        <v/>
      </c>
      <c r="AI42" s="14" t="str">
        <f t="shared" si="44"/>
        <v/>
      </c>
      <c r="AJ42" s="14" t="str">
        <f t="shared" si="44"/>
        <v/>
      </c>
      <c r="AK42" s="14" t="str">
        <f t="shared" si="9"/>
        <v/>
      </c>
      <c r="AM42" s="14">
        <f t="shared" si="38"/>
        <v>0</v>
      </c>
      <c r="AN42" s="14" t="str">
        <f t="shared" si="39"/>
        <v/>
      </c>
      <c r="AO42" s="14" t="str">
        <f t="shared" si="40"/>
        <v/>
      </c>
      <c r="AP42" s="14" t="str">
        <f t="shared" si="41"/>
        <v/>
      </c>
      <c r="AQ42" s="14" t="str">
        <f t="shared" si="10"/>
        <v/>
      </c>
      <c r="AS42" s="14">
        <f t="shared" si="30"/>
        <v>0</v>
      </c>
      <c r="AT42" s="14" t="str">
        <f t="shared" si="31"/>
        <v/>
      </c>
      <c r="AU42" s="14" t="str">
        <f t="shared" si="32"/>
        <v/>
      </c>
      <c r="AV42" s="14" t="str">
        <f t="shared" si="33"/>
        <v/>
      </c>
      <c r="AW42" s="14" t="str">
        <f t="shared" si="11"/>
        <v/>
      </c>
    </row>
    <row r="43" spans="1:49">
      <c r="B43" s="102">
        <v>39</v>
      </c>
      <c r="C43" s="110"/>
      <c r="D43" s="103" t="str">
        <f>IFERROR(VLOOKUP(C43,入力2!$B$4:$CQ$44,入力2!$AM$1,0),"")</f>
        <v/>
      </c>
      <c r="E43" s="103" t="str">
        <f>IFERROR(VLOOKUP(C43,入力2!$B$4:$CQ$44,入力2!$AN$1,0),"")</f>
        <v/>
      </c>
      <c r="F43" s="104" t="str">
        <f>IFERROR(VLOOKUP(C43,入力2!$B$4:$CQ$44,入力2!$CN$1,0),"")</f>
        <v/>
      </c>
      <c r="G43" s="102">
        <v>49</v>
      </c>
      <c r="H43" s="110"/>
      <c r="I43" s="103" t="str">
        <f>IFERROR(VLOOKUP(H43,入力2!$B$4:$CQ$44,入力2!$AM$1,0),"")</f>
        <v/>
      </c>
      <c r="J43" s="103" t="str">
        <f>IFERROR(VLOOKUP(H43,入力2!$B$4:$CQ$44,入力2!$AN$1,0),"")</f>
        <v/>
      </c>
      <c r="K43" s="104" t="str">
        <f>IFERROR(VLOOKUP(H43,入力2!$B$4:$CQ$44,入力2!$CN$1,0),"")</f>
        <v/>
      </c>
      <c r="L43" s="102">
        <v>59</v>
      </c>
      <c r="M43" s="110"/>
      <c r="N43" s="103" t="str">
        <f>IFERROR(VLOOKUP(M43,入力2!$B$4:$CQ$44,入力2!$AM$1,0),"")</f>
        <v/>
      </c>
      <c r="O43" s="103" t="str">
        <f>IFERROR(VLOOKUP(M43,入力2!$B$4:$CQ$44,入力2!$AN$1,0),"")</f>
        <v/>
      </c>
      <c r="P43" s="104" t="str">
        <f>IFERROR(VLOOKUP(M43,入力2!$B$4:$CQ$44,入力2!$CN$1,0),"")</f>
        <v/>
      </c>
      <c r="V43" s="14">
        <f>入力2!AL43</f>
        <v>39</v>
      </c>
      <c r="W43" s="14" t="str">
        <f>入力2!AM43</f>
        <v/>
      </c>
      <c r="X43" s="14" t="str">
        <f>入力2!AN43</f>
        <v/>
      </c>
      <c r="Y43" s="14" t="str">
        <f>入力2!AO43</f>
        <v/>
      </c>
      <c r="Z43" s="14" t="str">
        <f>入力2!AP43</f>
        <v/>
      </c>
      <c r="AA43" s="14" t="str">
        <f>入力2!AQ43</f>
        <v/>
      </c>
      <c r="AG43" s="14">
        <f t="shared" si="44"/>
        <v>0</v>
      </c>
      <c r="AH43" s="14" t="str">
        <f t="shared" si="44"/>
        <v/>
      </c>
      <c r="AI43" s="14" t="str">
        <f t="shared" si="44"/>
        <v/>
      </c>
      <c r="AJ43" s="14" t="str">
        <f t="shared" si="44"/>
        <v/>
      </c>
      <c r="AK43" s="14" t="str">
        <f t="shared" si="9"/>
        <v/>
      </c>
      <c r="AM43" s="14">
        <f t="shared" si="38"/>
        <v>0</v>
      </c>
      <c r="AN43" s="14" t="str">
        <f t="shared" si="39"/>
        <v/>
      </c>
      <c r="AO43" s="14" t="str">
        <f t="shared" si="40"/>
        <v/>
      </c>
      <c r="AP43" s="14" t="str">
        <f t="shared" si="41"/>
        <v/>
      </c>
      <c r="AQ43" s="14" t="str">
        <f t="shared" si="10"/>
        <v/>
      </c>
      <c r="AR43" s="14" t="s">
        <v>1420</v>
      </c>
      <c r="AS43" s="14">
        <f t="shared" si="30"/>
        <v>0</v>
      </c>
      <c r="AT43" s="14" t="str">
        <f t="shared" si="31"/>
        <v/>
      </c>
      <c r="AU43" s="14" t="str">
        <f t="shared" si="32"/>
        <v/>
      </c>
      <c r="AV43" s="14" t="str">
        <f t="shared" si="33"/>
        <v/>
      </c>
      <c r="AW43" s="14" t="str">
        <f t="shared" si="11"/>
        <v/>
      </c>
    </row>
    <row r="44" spans="1:49" ht="19.5" thickBot="1">
      <c r="B44" s="105">
        <v>40</v>
      </c>
      <c r="C44" s="111"/>
      <c r="D44" s="106" t="str">
        <f>IFERROR(VLOOKUP(C44,入力2!$B$4:$CQ$44,入力2!$AM$1,0),"")</f>
        <v/>
      </c>
      <c r="E44" s="106" t="str">
        <f>IFERROR(VLOOKUP(C44,入力2!$B$4:$CQ$44,入力2!$AN$1,0),"")</f>
        <v/>
      </c>
      <c r="F44" s="107" t="str">
        <f>IFERROR(VLOOKUP(C44,入力2!$B$4:$CQ$44,入力2!$CN$1,0),"")</f>
        <v/>
      </c>
      <c r="G44" s="105">
        <v>50</v>
      </c>
      <c r="H44" s="111"/>
      <c r="I44" s="106" t="str">
        <f>IFERROR(VLOOKUP(H44,入力2!$B$4:$CQ$44,入力2!$AM$1,0),"")</f>
        <v/>
      </c>
      <c r="J44" s="106" t="str">
        <f>IFERROR(VLOOKUP(H44,入力2!$B$4:$CQ$44,入力2!$AN$1,0),"")</f>
        <v/>
      </c>
      <c r="K44" s="107" t="str">
        <f>IFERROR(VLOOKUP(H44,入力2!$B$4:$CQ$44,入力2!$CN$1,0),"")</f>
        <v/>
      </c>
      <c r="L44" s="105">
        <v>60</v>
      </c>
      <c r="M44" s="111"/>
      <c r="N44" s="106" t="str">
        <f>IFERROR(VLOOKUP(M44,入力2!$B$4:$CQ$44,入力2!$AM$1,0),"")</f>
        <v/>
      </c>
      <c r="O44" s="106" t="str">
        <f>IFERROR(VLOOKUP(M44,入力2!$B$4:$CQ$44,入力2!$AN$1,0),"")</f>
        <v/>
      </c>
      <c r="P44" s="107" t="str">
        <f>IFERROR(VLOOKUP(M44,入力2!$B$4:$CQ$44,入力2!$CN$1,0),"")</f>
        <v/>
      </c>
      <c r="V44" s="14">
        <f>入力2!AL44</f>
        <v>40</v>
      </c>
      <c r="W44" s="14" t="str">
        <f>入力2!AM44</f>
        <v/>
      </c>
      <c r="X44" s="14" t="str">
        <f>入力2!AN44</f>
        <v/>
      </c>
      <c r="Y44" s="14" t="str">
        <f>入力2!AO44</f>
        <v/>
      </c>
      <c r="Z44" s="14" t="str">
        <f>入力2!AP44</f>
        <v/>
      </c>
      <c r="AA44" s="14" t="str">
        <f>入力2!AQ44</f>
        <v/>
      </c>
      <c r="AG44" s="14">
        <f t="shared" si="44"/>
        <v>0</v>
      </c>
      <c r="AH44" s="14" t="str">
        <f t="shared" si="44"/>
        <v/>
      </c>
      <c r="AI44" s="14" t="str">
        <f t="shared" si="44"/>
        <v/>
      </c>
      <c r="AJ44" s="14" t="str">
        <f t="shared" si="44"/>
        <v/>
      </c>
      <c r="AK44" s="14" t="str">
        <f t="shared" si="9"/>
        <v/>
      </c>
      <c r="AM44" s="14">
        <f t="shared" si="38"/>
        <v>0</v>
      </c>
      <c r="AN44" s="14" t="str">
        <f t="shared" si="39"/>
        <v/>
      </c>
      <c r="AO44" s="14" t="str">
        <f t="shared" si="40"/>
        <v/>
      </c>
      <c r="AP44" s="14" t="str">
        <f t="shared" si="41"/>
        <v/>
      </c>
      <c r="AQ44" s="14" t="str">
        <f t="shared" si="10"/>
        <v/>
      </c>
      <c r="AS44" s="14">
        <f t="shared" si="30"/>
        <v>0</v>
      </c>
      <c r="AT44" s="14" t="str">
        <f t="shared" si="31"/>
        <v/>
      </c>
      <c r="AU44" s="14" t="str">
        <f t="shared" si="32"/>
        <v/>
      </c>
      <c r="AV44" s="14" t="str">
        <f t="shared" si="33"/>
        <v/>
      </c>
      <c r="AW44" s="14" t="str">
        <f t="shared" si="11"/>
        <v/>
      </c>
    </row>
    <row r="45" spans="1:49">
      <c r="AG45" s="14">
        <f t="shared" ref="AG45:AJ45" si="45">M19</f>
        <v>0</v>
      </c>
      <c r="AH45" s="14" t="str">
        <f t="shared" si="45"/>
        <v/>
      </c>
      <c r="AI45" s="14" t="str">
        <f t="shared" si="45"/>
        <v/>
      </c>
      <c r="AJ45" s="14" t="str">
        <f t="shared" si="45"/>
        <v/>
      </c>
      <c r="AK45" s="14" t="str">
        <f t="shared" si="9"/>
        <v/>
      </c>
      <c r="AM45" s="14">
        <f t="shared" ref="AM45:AM54" si="46">H35</f>
        <v>0</v>
      </c>
      <c r="AN45" s="14" t="str">
        <f t="shared" ref="AN45:AN54" si="47">I35</f>
        <v/>
      </c>
      <c r="AO45" s="14" t="str">
        <f t="shared" ref="AO45:AO54" si="48">J35</f>
        <v/>
      </c>
      <c r="AP45" s="14" t="str">
        <f t="shared" ref="AP45:AP54" si="49">K35</f>
        <v/>
      </c>
      <c r="AQ45" s="14" t="str">
        <f t="shared" si="10"/>
        <v/>
      </c>
      <c r="AW45" s="14" t="str">
        <f t="shared" si="11"/>
        <v/>
      </c>
    </row>
    <row r="46" spans="1:49" ht="19.5" thickBot="1">
      <c r="B46" s="14" t="s">
        <v>1381</v>
      </c>
      <c r="L46" s="14" t="s">
        <v>1381</v>
      </c>
      <c r="AG46" s="14">
        <f t="shared" ref="AG46:AJ46" si="50">M20</f>
        <v>0</v>
      </c>
      <c r="AH46" s="14" t="str">
        <f t="shared" si="50"/>
        <v/>
      </c>
      <c r="AI46" s="14" t="str">
        <f t="shared" si="50"/>
        <v/>
      </c>
      <c r="AJ46" s="14" t="str">
        <f t="shared" si="50"/>
        <v/>
      </c>
      <c r="AK46" s="14" t="str">
        <f t="shared" si="9"/>
        <v/>
      </c>
      <c r="AM46" s="14">
        <f t="shared" si="46"/>
        <v>0</v>
      </c>
      <c r="AN46" s="14" t="str">
        <f t="shared" si="47"/>
        <v/>
      </c>
      <c r="AO46" s="14" t="str">
        <f t="shared" si="48"/>
        <v/>
      </c>
      <c r="AP46" s="14" t="str">
        <f t="shared" si="49"/>
        <v/>
      </c>
      <c r="AQ46" s="14" t="str">
        <f t="shared" si="10"/>
        <v/>
      </c>
      <c r="AW46" s="14" t="str">
        <f t="shared" si="11"/>
        <v/>
      </c>
    </row>
    <row r="47" spans="1:49">
      <c r="A47" s="14">
        <v>1</v>
      </c>
      <c r="B47" s="99" t="s">
        <v>1385</v>
      </c>
      <c r="C47" s="109"/>
      <c r="D47" s="100" t="str">
        <f>IFERROR(VLOOKUP(C47,入力2!$B$4:$CQ$44,入力2!$AM$1,0),"")</f>
        <v/>
      </c>
      <c r="E47" s="100" t="str">
        <f>IFERROR(VLOOKUP(C47,入力2!$B$4:$CQ$44,入力2!$AN$1,0),"")</f>
        <v/>
      </c>
      <c r="F47" s="101" t="str">
        <f>IFERROR(VLOOKUP(C47,入力2!$B$4:$CQ$44,入力2!$CN$1,0),"")</f>
        <v/>
      </c>
      <c r="G47" s="108"/>
      <c r="K47" s="14">
        <v>11</v>
      </c>
      <c r="L47" s="99" t="s">
        <v>1385</v>
      </c>
      <c r="M47" s="109"/>
      <c r="N47" s="100" t="str">
        <f>IFERROR(VLOOKUP(M47,入力2!$B$4:$CQ$44,入力2!$AM$1,0),"")</f>
        <v/>
      </c>
      <c r="O47" s="100" t="str">
        <f>IFERROR(VLOOKUP(M47,入力2!$B$4:$CQ$44,入力2!$AN$1,0),"")</f>
        <v/>
      </c>
      <c r="P47" s="101" t="str">
        <f>IFERROR(VLOOKUP(M47,入力2!$B$4:$CQ$44,入力2!$CN$1,0),"")</f>
        <v/>
      </c>
      <c r="AM47" s="14">
        <f t="shared" si="46"/>
        <v>0</v>
      </c>
      <c r="AN47" s="14" t="str">
        <f t="shared" si="47"/>
        <v/>
      </c>
      <c r="AO47" s="14" t="str">
        <f t="shared" si="48"/>
        <v/>
      </c>
      <c r="AP47" s="14" t="str">
        <f t="shared" si="49"/>
        <v/>
      </c>
    </row>
    <row r="48" spans="1:49" ht="19.5" thickBot="1">
      <c r="B48" s="105" t="s">
        <v>1386</v>
      </c>
      <c r="C48" s="111"/>
      <c r="D48" s="103" t="str">
        <f>IFERROR(VLOOKUP(C48,入力2!$B$4:$CQ$44,入力2!$AM$1,0),"")</f>
        <v/>
      </c>
      <c r="E48" s="103" t="str">
        <f>IFERROR(VLOOKUP(C48,入力2!$B$4:$CQ$44,入力2!$AN$1,0),"")</f>
        <v/>
      </c>
      <c r="F48" s="104" t="str">
        <f>IFERROR(VLOOKUP(C48,入力2!$B$4:$CQ$44,入力2!$CN$1,0),"")</f>
        <v/>
      </c>
      <c r="G48" s="108"/>
      <c r="L48" s="105" t="s">
        <v>1386</v>
      </c>
      <c r="M48" s="111"/>
      <c r="N48" s="103" t="str">
        <f>IFERROR(VLOOKUP(M48,入力2!$B$4:$CQ$44,入力2!$AM$1,0),"")</f>
        <v/>
      </c>
      <c r="O48" s="103" t="str">
        <f>IFERROR(VLOOKUP(M48,入力2!$B$4:$CQ$44,入力2!$AN$1,0),"")</f>
        <v/>
      </c>
      <c r="P48" s="104" t="str">
        <f>IFERROR(VLOOKUP(M48,入力2!$B$4:$CQ$44,入力2!$CN$1,0),"")</f>
        <v/>
      </c>
      <c r="AM48" s="14">
        <f t="shared" si="46"/>
        <v>0</v>
      </c>
      <c r="AN48" s="14" t="str">
        <f t="shared" si="47"/>
        <v/>
      </c>
      <c r="AO48" s="14" t="str">
        <f t="shared" si="48"/>
        <v/>
      </c>
      <c r="AP48" s="14" t="str">
        <f t="shared" si="49"/>
        <v/>
      </c>
    </row>
    <row r="49" spans="1:42">
      <c r="A49" s="14">
        <v>2</v>
      </c>
      <c r="B49" s="99" t="s">
        <v>1385</v>
      </c>
      <c r="C49" s="109"/>
      <c r="D49" s="100" t="str">
        <f>IFERROR(VLOOKUP(C49,入力2!$B$4:$CQ$44,入力2!$AM$1,0),"")</f>
        <v/>
      </c>
      <c r="E49" s="100" t="str">
        <f>IFERROR(VLOOKUP(C49,入力2!$B$4:$CQ$44,入力2!$AN$1,0),"")</f>
        <v/>
      </c>
      <c r="F49" s="101" t="str">
        <f>IFERROR(VLOOKUP(C49,入力2!$B$4:$CQ$44,入力2!$CN$1,0),"")</f>
        <v/>
      </c>
      <c r="K49" s="14">
        <v>12</v>
      </c>
      <c r="L49" s="99" t="s">
        <v>1385</v>
      </c>
      <c r="M49" s="109"/>
      <c r="N49" s="100" t="str">
        <f>IFERROR(VLOOKUP(M49,入力2!$B$4:$CQ$44,入力2!$AM$1,0),"")</f>
        <v/>
      </c>
      <c r="O49" s="100" t="str">
        <f>IFERROR(VLOOKUP(M49,入力2!$B$4:$CQ$44,入力2!$AN$1,0),"")</f>
        <v/>
      </c>
      <c r="P49" s="101" t="str">
        <f>IFERROR(VLOOKUP(M49,入力2!$B$4:$CQ$44,入力2!$CN$1,0),"")</f>
        <v/>
      </c>
      <c r="AM49" s="14">
        <f t="shared" si="46"/>
        <v>0</v>
      </c>
      <c r="AN49" s="14" t="str">
        <f t="shared" si="47"/>
        <v/>
      </c>
      <c r="AO49" s="14" t="str">
        <f t="shared" si="48"/>
        <v/>
      </c>
      <c r="AP49" s="14" t="str">
        <f t="shared" si="49"/>
        <v/>
      </c>
    </row>
    <row r="50" spans="1:42" ht="19.5" thickBot="1">
      <c r="B50" s="105" t="s">
        <v>1386</v>
      </c>
      <c r="C50" s="111"/>
      <c r="D50" s="106" t="str">
        <f>IFERROR(VLOOKUP(C50,入力2!$B$4:$CQ$44,入力2!$AM$1,0),"")</f>
        <v/>
      </c>
      <c r="E50" s="106" t="str">
        <f>IFERROR(VLOOKUP(C50,入力2!$B$4:$CQ$44,入力2!$AN$1,0),"")</f>
        <v/>
      </c>
      <c r="F50" s="107" t="str">
        <f>IFERROR(VLOOKUP(C50,入力2!$B$4:$CQ$44,入力2!$CN$1,0),"")</f>
        <v/>
      </c>
      <c r="G50" s="108"/>
      <c r="L50" s="105" t="s">
        <v>1386</v>
      </c>
      <c r="M50" s="111"/>
      <c r="N50" s="106" t="str">
        <f>IFERROR(VLOOKUP(M50,入力2!$B$4:$CQ$44,入力2!$AM$1,0),"")</f>
        <v/>
      </c>
      <c r="O50" s="106" t="str">
        <f>IFERROR(VLOOKUP(M50,入力2!$B$4:$CQ$44,入力2!$AN$1,0),"")</f>
        <v/>
      </c>
      <c r="P50" s="107" t="str">
        <f>IFERROR(VLOOKUP(M50,入力2!$B$4:$CQ$44,入力2!$CN$1,0),"")</f>
        <v/>
      </c>
      <c r="AM50" s="14">
        <f t="shared" si="46"/>
        <v>0</v>
      </c>
      <c r="AN50" s="14" t="str">
        <f t="shared" si="47"/>
        <v/>
      </c>
      <c r="AO50" s="14" t="str">
        <f t="shared" si="48"/>
        <v/>
      </c>
      <c r="AP50" s="14" t="str">
        <f t="shared" si="49"/>
        <v/>
      </c>
    </row>
    <row r="51" spans="1:42">
      <c r="A51" s="14">
        <v>3</v>
      </c>
      <c r="B51" s="99" t="s">
        <v>1385</v>
      </c>
      <c r="C51" s="109"/>
      <c r="D51" s="100" t="str">
        <f>IFERROR(VLOOKUP(C51,入力2!$B$4:$CQ$44,入力2!$AM$1,0),"")</f>
        <v/>
      </c>
      <c r="E51" s="100" t="str">
        <f>IFERROR(VLOOKUP(C51,入力2!$B$4:$CQ$44,入力2!$AN$1,0),"")</f>
        <v/>
      </c>
      <c r="F51" s="101" t="str">
        <f>IFERROR(VLOOKUP(C51,入力2!$B$4:$CQ$44,入力2!$CN$1,0),"")</f>
        <v/>
      </c>
      <c r="G51" s="108"/>
      <c r="K51" s="14">
        <v>13</v>
      </c>
      <c r="L51" s="99" t="s">
        <v>1385</v>
      </c>
      <c r="M51" s="109"/>
      <c r="N51" s="100" t="str">
        <f>IFERROR(VLOOKUP(M51,入力2!$B$4:$CQ$44,入力2!$AM$1,0),"")</f>
        <v/>
      </c>
      <c r="O51" s="100" t="str">
        <f>IFERROR(VLOOKUP(M51,入力2!$B$4:$CQ$44,入力2!$AN$1,0),"")</f>
        <v/>
      </c>
      <c r="P51" s="101" t="str">
        <f>IFERROR(VLOOKUP(M51,入力2!$B$4:$CQ$44,入力2!$CN$1,0),"")</f>
        <v/>
      </c>
      <c r="AM51" s="14">
        <f t="shared" si="46"/>
        <v>0</v>
      </c>
      <c r="AN51" s="14" t="str">
        <f t="shared" si="47"/>
        <v/>
      </c>
      <c r="AO51" s="14" t="str">
        <f t="shared" si="48"/>
        <v/>
      </c>
      <c r="AP51" s="14" t="str">
        <f t="shared" si="49"/>
        <v/>
      </c>
    </row>
    <row r="52" spans="1:42" ht="19.5" thickBot="1">
      <c r="B52" s="105" t="s">
        <v>1386</v>
      </c>
      <c r="C52" s="111"/>
      <c r="D52" s="106" t="str">
        <f>IFERROR(VLOOKUP(C52,入力2!$B$4:$CQ$44,入力2!$AM$1,0),"")</f>
        <v/>
      </c>
      <c r="E52" s="106" t="str">
        <f>IFERROR(VLOOKUP(C52,入力2!$B$4:$CQ$44,入力2!$AN$1,0),"")</f>
        <v/>
      </c>
      <c r="F52" s="107" t="str">
        <f>IFERROR(VLOOKUP(C52,入力2!$B$4:$CQ$44,入力2!$CN$1,0),"")</f>
        <v/>
      </c>
      <c r="L52" s="105" t="s">
        <v>1386</v>
      </c>
      <c r="M52" s="111"/>
      <c r="N52" s="106" t="str">
        <f>IFERROR(VLOOKUP(M52,入力2!$B$4:$CQ$44,入力2!$AM$1,0),"")</f>
        <v/>
      </c>
      <c r="O52" s="106" t="str">
        <f>IFERROR(VLOOKUP(M52,入力2!$B$4:$CQ$44,入力2!$AN$1,0),"")</f>
        <v/>
      </c>
      <c r="P52" s="107" t="str">
        <f>IFERROR(VLOOKUP(M52,入力2!$B$4:$CQ$44,入力2!$CN$1,0),"")</f>
        <v/>
      </c>
      <c r="AM52" s="14">
        <f t="shared" si="46"/>
        <v>0</v>
      </c>
      <c r="AN52" s="14" t="str">
        <f t="shared" si="47"/>
        <v/>
      </c>
      <c r="AO52" s="14" t="str">
        <f t="shared" si="48"/>
        <v/>
      </c>
      <c r="AP52" s="14" t="str">
        <f t="shared" si="49"/>
        <v/>
      </c>
    </row>
    <row r="53" spans="1:42">
      <c r="A53" s="14">
        <v>4</v>
      </c>
      <c r="B53" s="99" t="s">
        <v>1385</v>
      </c>
      <c r="C53" s="109"/>
      <c r="D53" s="100" t="str">
        <f>IFERROR(VLOOKUP(C53,入力2!$B$4:$CQ$44,入力2!$AM$1,0),"")</f>
        <v/>
      </c>
      <c r="E53" s="100" t="str">
        <f>IFERROR(VLOOKUP(C53,入力2!$B$4:$CQ$44,入力2!$AN$1,0),"")</f>
        <v/>
      </c>
      <c r="F53" s="101" t="str">
        <f>IFERROR(VLOOKUP(C53,入力2!$B$4:$CQ$44,入力2!$CN$1,0),"")</f>
        <v/>
      </c>
      <c r="K53" s="14">
        <v>14</v>
      </c>
      <c r="L53" s="99" t="s">
        <v>1385</v>
      </c>
      <c r="M53" s="109"/>
      <c r="N53" s="100" t="str">
        <f>IFERROR(VLOOKUP(M53,入力2!$B$4:$CQ$44,入力2!$AM$1,0),"")</f>
        <v/>
      </c>
      <c r="O53" s="100" t="str">
        <f>IFERROR(VLOOKUP(M53,入力2!$B$4:$CQ$44,入力2!$AN$1,0),"")</f>
        <v/>
      </c>
      <c r="P53" s="101" t="str">
        <f>IFERROR(VLOOKUP(M53,入力2!$B$4:$CQ$44,入力2!$CN$1,0),"")</f>
        <v/>
      </c>
      <c r="AM53" s="14">
        <f t="shared" si="46"/>
        <v>0</v>
      </c>
      <c r="AN53" s="14" t="str">
        <f t="shared" si="47"/>
        <v/>
      </c>
      <c r="AO53" s="14" t="str">
        <f t="shared" si="48"/>
        <v/>
      </c>
      <c r="AP53" s="14" t="str">
        <f t="shared" si="49"/>
        <v/>
      </c>
    </row>
    <row r="54" spans="1:42" ht="19.5" thickBot="1">
      <c r="B54" s="105" t="s">
        <v>1386</v>
      </c>
      <c r="C54" s="111"/>
      <c r="D54" s="106" t="str">
        <f>IFERROR(VLOOKUP(C54,入力2!$B$4:$CQ$44,入力2!$AM$1,0),"")</f>
        <v/>
      </c>
      <c r="E54" s="106" t="str">
        <f>IFERROR(VLOOKUP(C54,入力2!$B$4:$CQ$44,入力2!$AN$1,0),"")</f>
        <v/>
      </c>
      <c r="F54" s="107" t="str">
        <f>IFERROR(VLOOKUP(C54,入力2!$B$4:$CQ$44,入力2!$CN$1,0),"")</f>
        <v/>
      </c>
      <c r="L54" s="105" t="s">
        <v>1386</v>
      </c>
      <c r="M54" s="111"/>
      <c r="N54" s="106" t="str">
        <f>IFERROR(VLOOKUP(M54,入力2!$B$4:$CQ$44,入力2!$AM$1,0),"")</f>
        <v/>
      </c>
      <c r="O54" s="106" t="str">
        <f>IFERROR(VLOOKUP(M54,入力2!$B$4:$CQ$44,入力2!$AN$1,0),"")</f>
        <v/>
      </c>
      <c r="P54" s="107" t="str">
        <f>IFERROR(VLOOKUP(M54,入力2!$B$4:$CQ$44,入力2!$CN$1,0),"")</f>
        <v/>
      </c>
      <c r="AM54" s="14">
        <f t="shared" si="46"/>
        <v>0</v>
      </c>
      <c r="AN54" s="14" t="str">
        <f t="shared" si="47"/>
        <v/>
      </c>
      <c r="AO54" s="14" t="str">
        <f t="shared" si="48"/>
        <v/>
      </c>
      <c r="AP54" s="14" t="str">
        <f t="shared" si="49"/>
        <v/>
      </c>
    </row>
    <row r="55" spans="1:42">
      <c r="A55" s="14">
        <v>5</v>
      </c>
      <c r="B55" s="99" t="s">
        <v>1385</v>
      </c>
      <c r="C55" s="109"/>
      <c r="D55" s="100" t="str">
        <f>IFERROR(VLOOKUP(C55,入力2!$B$4:$CQ$44,入力2!$AM$1,0),"")</f>
        <v/>
      </c>
      <c r="E55" s="100" t="str">
        <f>IFERROR(VLOOKUP(C55,入力2!$B$4:$CQ$44,入力2!$AN$1,0),"")</f>
        <v/>
      </c>
      <c r="F55" s="101" t="str">
        <f>IFERROR(VLOOKUP(C55,入力2!$B$4:$CQ$44,入力2!$CN$1,0),"")</f>
        <v/>
      </c>
      <c r="K55" s="14">
        <v>15</v>
      </c>
      <c r="L55" s="99" t="s">
        <v>1385</v>
      </c>
      <c r="M55" s="109"/>
      <c r="N55" s="100" t="str">
        <f>IFERROR(VLOOKUP(M55,入力2!$B$4:$CQ$44,入力2!$AM$1,0),"")</f>
        <v/>
      </c>
      <c r="O55" s="100" t="str">
        <f>IFERROR(VLOOKUP(M55,入力2!$B$4:$CQ$44,入力2!$AN$1,0),"")</f>
        <v/>
      </c>
      <c r="P55" s="101" t="str">
        <f>IFERROR(VLOOKUP(M55,入力2!$B$4:$CQ$44,入力2!$CN$1,0),"")</f>
        <v/>
      </c>
      <c r="AM55" s="14">
        <f t="shared" ref="AM55:AM64" si="51">M35</f>
        <v>0</v>
      </c>
      <c r="AN55" s="14" t="str">
        <f t="shared" ref="AN55:AN64" si="52">N35</f>
        <v/>
      </c>
      <c r="AO55" s="14" t="str">
        <f t="shared" ref="AO55:AO64" si="53">O35</f>
        <v/>
      </c>
      <c r="AP55" s="14" t="str">
        <f t="shared" ref="AP55:AP64" si="54">P35</f>
        <v/>
      </c>
    </row>
    <row r="56" spans="1:42" ht="19.5" thickBot="1">
      <c r="B56" s="105" t="s">
        <v>1386</v>
      </c>
      <c r="C56" s="111"/>
      <c r="D56" s="106" t="str">
        <f>IFERROR(VLOOKUP(C56,入力2!$B$4:$CQ$44,入力2!$AM$1,0),"")</f>
        <v/>
      </c>
      <c r="E56" s="106" t="str">
        <f>IFERROR(VLOOKUP(C56,入力2!$B$4:$CQ$44,入力2!$AN$1,0),"")</f>
        <v/>
      </c>
      <c r="F56" s="107" t="str">
        <f>IFERROR(VLOOKUP(C56,入力2!$B$4:$CQ$44,入力2!$CN$1,0),"")</f>
        <v/>
      </c>
      <c r="L56" s="105" t="s">
        <v>1386</v>
      </c>
      <c r="M56" s="111"/>
      <c r="N56" s="106" t="str">
        <f>IFERROR(VLOOKUP(M56,入力2!$B$4:$CQ$44,入力2!$AM$1,0),"")</f>
        <v/>
      </c>
      <c r="O56" s="106" t="str">
        <f>IFERROR(VLOOKUP(M56,入力2!$B$4:$CQ$44,入力2!$AN$1,0),"")</f>
        <v/>
      </c>
      <c r="P56" s="107" t="str">
        <f>IFERROR(VLOOKUP(M56,入力2!$B$4:$CQ$44,入力2!$CN$1,0),"")</f>
        <v/>
      </c>
      <c r="AM56" s="14">
        <f t="shared" si="51"/>
        <v>0</v>
      </c>
      <c r="AN56" s="14" t="str">
        <f t="shared" si="52"/>
        <v/>
      </c>
      <c r="AO56" s="14" t="str">
        <f t="shared" si="53"/>
        <v/>
      </c>
      <c r="AP56" s="14" t="str">
        <f t="shared" si="54"/>
        <v/>
      </c>
    </row>
    <row r="57" spans="1:42">
      <c r="A57" s="14">
        <v>6</v>
      </c>
      <c r="B57" s="99" t="s">
        <v>1385</v>
      </c>
      <c r="C57" s="109"/>
      <c r="D57" s="100" t="str">
        <f>IFERROR(VLOOKUP(C57,入力2!$B$4:$CQ$44,入力2!$AM$1,0),"")</f>
        <v/>
      </c>
      <c r="E57" s="100" t="str">
        <f>IFERROR(VLOOKUP(C57,入力2!$B$4:$CQ$44,入力2!$AN$1,0),"")</f>
        <v/>
      </c>
      <c r="F57" s="101" t="str">
        <f>IFERROR(VLOOKUP(C57,入力2!$B$4:$CQ$44,入力2!$CN$1,0),"")</f>
        <v/>
      </c>
      <c r="K57" s="14">
        <v>16</v>
      </c>
      <c r="L57" s="99" t="s">
        <v>1385</v>
      </c>
      <c r="M57" s="109"/>
      <c r="N57" s="100" t="str">
        <f>IFERROR(VLOOKUP(M57,入力2!$B$4:$CQ$44,入力2!$AM$1,0),"")</f>
        <v/>
      </c>
      <c r="O57" s="100" t="str">
        <f>IFERROR(VLOOKUP(M57,入力2!$B$4:$CQ$44,入力2!$AN$1,0),"")</f>
        <v/>
      </c>
      <c r="P57" s="101" t="str">
        <f>IFERROR(VLOOKUP(M57,入力2!$B$4:$CQ$44,入力2!$CN$1,0),"")</f>
        <v/>
      </c>
      <c r="AM57" s="14">
        <f t="shared" si="51"/>
        <v>0</v>
      </c>
      <c r="AN57" s="14" t="str">
        <f t="shared" si="52"/>
        <v/>
      </c>
      <c r="AO57" s="14" t="str">
        <f t="shared" si="53"/>
        <v/>
      </c>
      <c r="AP57" s="14" t="str">
        <f t="shared" si="54"/>
        <v/>
      </c>
    </row>
    <row r="58" spans="1:42" ht="19.5" thickBot="1">
      <c r="B58" s="105" t="s">
        <v>1386</v>
      </c>
      <c r="C58" s="111"/>
      <c r="D58" s="106" t="str">
        <f>IFERROR(VLOOKUP(C58,入力2!$B$4:$CQ$44,入力2!$AM$1,0),"")</f>
        <v/>
      </c>
      <c r="E58" s="106" t="str">
        <f>IFERROR(VLOOKUP(C58,入力2!$B$4:$CQ$44,入力2!$AN$1,0),"")</f>
        <v/>
      </c>
      <c r="F58" s="107" t="str">
        <f>IFERROR(VLOOKUP(C58,入力2!$B$4:$CQ$44,入力2!$CN$1,0),"")</f>
        <v/>
      </c>
      <c r="L58" s="105" t="s">
        <v>1386</v>
      </c>
      <c r="M58" s="111"/>
      <c r="N58" s="106" t="str">
        <f>IFERROR(VLOOKUP(M58,入力2!$B$4:$CQ$44,入力2!$AM$1,0),"")</f>
        <v/>
      </c>
      <c r="O58" s="106" t="str">
        <f>IFERROR(VLOOKUP(M58,入力2!$B$4:$CQ$44,入力2!$AN$1,0),"")</f>
        <v/>
      </c>
      <c r="P58" s="107" t="str">
        <f>IFERROR(VLOOKUP(M58,入力2!$B$4:$CQ$44,入力2!$CN$1,0),"")</f>
        <v/>
      </c>
      <c r="AM58" s="14">
        <f t="shared" si="51"/>
        <v>0</v>
      </c>
      <c r="AN58" s="14" t="str">
        <f t="shared" si="52"/>
        <v/>
      </c>
      <c r="AO58" s="14" t="str">
        <f t="shared" si="53"/>
        <v/>
      </c>
      <c r="AP58" s="14" t="str">
        <f t="shared" si="54"/>
        <v/>
      </c>
    </row>
    <row r="59" spans="1:42">
      <c r="A59" s="14">
        <v>7</v>
      </c>
      <c r="B59" s="99" t="s">
        <v>1385</v>
      </c>
      <c r="C59" s="109"/>
      <c r="D59" s="100" t="str">
        <f>IFERROR(VLOOKUP(C59,入力2!$B$4:$CQ$44,入力2!$AM$1,0),"")</f>
        <v/>
      </c>
      <c r="E59" s="100" t="str">
        <f>IFERROR(VLOOKUP(C59,入力2!$B$4:$CQ$44,入力2!$AN$1,0),"")</f>
        <v/>
      </c>
      <c r="F59" s="101" t="str">
        <f>IFERROR(VLOOKUP(C59,入力2!$B$4:$CQ$44,入力2!$CN$1,0),"")</f>
        <v/>
      </c>
      <c r="K59" s="14">
        <v>17</v>
      </c>
      <c r="L59" s="99" t="s">
        <v>1385</v>
      </c>
      <c r="M59" s="109"/>
      <c r="N59" s="100" t="str">
        <f>IFERROR(VLOOKUP(M59,入力2!$B$4:$CQ$44,入力2!$AM$1,0),"")</f>
        <v/>
      </c>
      <c r="O59" s="100" t="str">
        <f>IFERROR(VLOOKUP(M59,入力2!$B$4:$CQ$44,入力2!$AN$1,0),"")</f>
        <v/>
      </c>
      <c r="P59" s="101" t="str">
        <f>IFERROR(VLOOKUP(M59,入力2!$B$4:$CQ$44,入力2!$CN$1,0),"")</f>
        <v/>
      </c>
      <c r="AM59" s="14">
        <f t="shared" si="51"/>
        <v>0</v>
      </c>
      <c r="AN59" s="14" t="str">
        <f t="shared" si="52"/>
        <v/>
      </c>
      <c r="AO59" s="14" t="str">
        <f t="shared" si="53"/>
        <v/>
      </c>
      <c r="AP59" s="14" t="str">
        <f t="shared" si="54"/>
        <v/>
      </c>
    </row>
    <row r="60" spans="1:42" ht="19.5" thickBot="1">
      <c r="B60" s="105" t="s">
        <v>1386</v>
      </c>
      <c r="C60" s="111"/>
      <c r="D60" s="106" t="str">
        <f>IFERROR(VLOOKUP(C60,入力2!$B$4:$CQ$44,入力2!$AM$1,0),"")</f>
        <v/>
      </c>
      <c r="E60" s="106" t="str">
        <f>IFERROR(VLOOKUP(C60,入力2!$B$4:$CQ$44,入力2!$AN$1,0),"")</f>
        <v/>
      </c>
      <c r="F60" s="107" t="str">
        <f>IFERROR(VLOOKUP(C60,入力2!$B$4:$CQ$44,入力2!$CN$1,0),"")</f>
        <v/>
      </c>
      <c r="L60" s="105" t="s">
        <v>1386</v>
      </c>
      <c r="M60" s="111"/>
      <c r="N60" s="106" t="str">
        <f>IFERROR(VLOOKUP(M60,入力2!$B$4:$CQ$44,入力2!$AM$1,0),"")</f>
        <v/>
      </c>
      <c r="O60" s="106" t="str">
        <f>IFERROR(VLOOKUP(M60,入力2!$B$4:$CQ$44,入力2!$AN$1,0),"")</f>
        <v/>
      </c>
      <c r="P60" s="107" t="str">
        <f>IFERROR(VLOOKUP(M60,入力2!$B$4:$CQ$44,入力2!$CN$1,0),"")</f>
        <v/>
      </c>
      <c r="AM60" s="14">
        <f t="shared" si="51"/>
        <v>0</v>
      </c>
      <c r="AN60" s="14" t="str">
        <f t="shared" si="52"/>
        <v/>
      </c>
      <c r="AO60" s="14" t="str">
        <f t="shared" si="53"/>
        <v/>
      </c>
      <c r="AP60" s="14" t="str">
        <f t="shared" si="54"/>
        <v/>
      </c>
    </row>
    <row r="61" spans="1:42">
      <c r="A61" s="14">
        <v>8</v>
      </c>
      <c r="B61" s="99" t="s">
        <v>1385</v>
      </c>
      <c r="C61" s="109"/>
      <c r="D61" s="100" t="str">
        <f>IFERROR(VLOOKUP(C61,入力2!$B$4:$CQ$44,入力2!$AM$1,0),"")</f>
        <v/>
      </c>
      <c r="E61" s="100" t="str">
        <f>IFERROR(VLOOKUP(C61,入力2!$B$4:$CQ$44,入力2!$AN$1,0),"")</f>
        <v/>
      </c>
      <c r="F61" s="101" t="str">
        <f>IFERROR(VLOOKUP(C61,入力2!$B$4:$CQ$44,入力2!$CN$1,0),"")</f>
        <v/>
      </c>
      <c r="K61" s="14">
        <v>18</v>
      </c>
      <c r="L61" s="99" t="s">
        <v>1385</v>
      </c>
      <c r="M61" s="109"/>
      <c r="N61" s="100" t="str">
        <f>IFERROR(VLOOKUP(M61,入力2!$B$4:$CQ$44,入力2!$AM$1,0),"")</f>
        <v/>
      </c>
      <c r="O61" s="100" t="str">
        <f>IFERROR(VLOOKUP(M61,入力2!$B$4:$CQ$44,入力2!$AN$1,0),"")</f>
        <v/>
      </c>
      <c r="P61" s="101" t="str">
        <f>IFERROR(VLOOKUP(M61,入力2!$B$4:$CQ$44,入力2!$CN$1,0),"")</f>
        <v/>
      </c>
      <c r="AM61" s="14">
        <f t="shared" si="51"/>
        <v>0</v>
      </c>
      <c r="AN61" s="14" t="str">
        <f t="shared" si="52"/>
        <v/>
      </c>
      <c r="AO61" s="14" t="str">
        <f t="shared" si="53"/>
        <v/>
      </c>
      <c r="AP61" s="14" t="str">
        <f t="shared" si="54"/>
        <v/>
      </c>
    </row>
    <row r="62" spans="1:42" ht="19.5" thickBot="1">
      <c r="B62" s="105" t="s">
        <v>1386</v>
      </c>
      <c r="C62" s="111"/>
      <c r="D62" s="106" t="str">
        <f>IFERROR(VLOOKUP(C62,入力2!$B$4:$CQ$44,入力2!$AM$1,0),"")</f>
        <v/>
      </c>
      <c r="E62" s="106" t="str">
        <f>IFERROR(VLOOKUP(C62,入力2!$B$4:$CQ$44,入力2!$AN$1,0),"")</f>
        <v/>
      </c>
      <c r="F62" s="107" t="str">
        <f>IFERROR(VLOOKUP(C62,入力2!$B$4:$CQ$44,入力2!$CN$1,0),"")</f>
        <v/>
      </c>
      <c r="L62" s="105" t="s">
        <v>1386</v>
      </c>
      <c r="M62" s="111"/>
      <c r="N62" s="106" t="str">
        <f>IFERROR(VLOOKUP(M62,入力2!$B$4:$CQ$44,入力2!$AM$1,0),"")</f>
        <v/>
      </c>
      <c r="O62" s="106" t="str">
        <f>IFERROR(VLOOKUP(M62,入力2!$B$4:$CQ$44,入力2!$AN$1,0),"")</f>
        <v/>
      </c>
      <c r="P62" s="107" t="str">
        <f>IFERROR(VLOOKUP(M62,入力2!$B$4:$CQ$44,入力2!$CN$1,0),"")</f>
        <v/>
      </c>
      <c r="AM62" s="14">
        <f t="shared" si="51"/>
        <v>0</v>
      </c>
      <c r="AN62" s="14" t="str">
        <f t="shared" si="52"/>
        <v/>
      </c>
      <c r="AO62" s="14" t="str">
        <f t="shared" si="53"/>
        <v/>
      </c>
      <c r="AP62" s="14" t="str">
        <f t="shared" si="54"/>
        <v/>
      </c>
    </row>
    <row r="63" spans="1:42">
      <c r="A63" s="14">
        <v>9</v>
      </c>
      <c r="B63" s="99" t="s">
        <v>1385</v>
      </c>
      <c r="C63" s="109"/>
      <c r="D63" s="100" t="str">
        <f>IFERROR(VLOOKUP(C63,入力2!$B$4:$CQ$44,入力2!$AM$1,0),"")</f>
        <v/>
      </c>
      <c r="E63" s="100" t="str">
        <f>IFERROR(VLOOKUP(C63,入力2!$B$4:$CQ$44,入力2!$AN$1,0),"")</f>
        <v/>
      </c>
      <c r="F63" s="101" t="str">
        <f>IFERROR(VLOOKUP(C63,入力2!$B$4:$CQ$44,入力2!$CN$1,0),"")</f>
        <v/>
      </c>
      <c r="K63" s="14">
        <v>19</v>
      </c>
      <c r="L63" s="99" t="s">
        <v>1385</v>
      </c>
      <c r="M63" s="109"/>
      <c r="N63" s="100" t="str">
        <f>IFERROR(VLOOKUP(M63,入力2!$B$4:$CQ$44,入力2!$AM$1,0),"")</f>
        <v/>
      </c>
      <c r="O63" s="100" t="str">
        <f>IFERROR(VLOOKUP(M63,入力2!$B$4:$CQ$44,入力2!$AN$1,0),"")</f>
        <v/>
      </c>
      <c r="P63" s="101" t="str">
        <f>IFERROR(VLOOKUP(M63,入力2!$B$4:$CQ$44,入力2!$CN$1,0),"")</f>
        <v/>
      </c>
      <c r="AM63" s="14">
        <f t="shared" si="51"/>
        <v>0</v>
      </c>
      <c r="AN63" s="14" t="str">
        <f t="shared" si="52"/>
        <v/>
      </c>
      <c r="AO63" s="14" t="str">
        <f t="shared" si="53"/>
        <v/>
      </c>
      <c r="AP63" s="14" t="str">
        <f t="shared" si="54"/>
        <v/>
      </c>
    </row>
    <row r="64" spans="1:42" ht="19.5" thickBot="1">
      <c r="B64" s="105" t="s">
        <v>1386</v>
      </c>
      <c r="C64" s="111"/>
      <c r="D64" s="106" t="str">
        <f>IFERROR(VLOOKUP(C64,入力2!$B$4:$CQ$44,入力2!$AM$1,0),"")</f>
        <v/>
      </c>
      <c r="E64" s="106" t="str">
        <f>IFERROR(VLOOKUP(C64,入力2!$B$4:$CQ$44,入力2!$AN$1,0),"")</f>
        <v/>
      </c>
      <c r="F64" s="107" t="str">
        <f>IFERROR(VLOOKUP(C64,入力2!$B$4:$CQ$44,入力2!$CN$1,0),"")</f>
        <v/>
      </c>
      <c r="L64" s="105" t="s">
        <v>1386</v>
      </c>
      <c r="M64" s="111"/>
      <c r="N64" s="106" t="str">
        <f>IFERROR(VLOOKUP(M64,入力2!$B$4:$CQ$44,入力2!$AM$1,0),"")</f>
        <v/>
      </c>
      <c r="O64" s="106" t="str">
        <f>IFERROR(VLOOKUP(M64,入力2!$B$4:$CQ$44,入力2!$AN$1,0),"")</f>
        <v/>
      </c>
      <c r="P64" s="107" t="str">
        <f>IFERROR(VLOOKUP(M64,入力2!$B$4:$CQ$44,入力2!$CN$1,0),"")</f>
        <v/>
      </c>
      <c r="AM64" s="14">
        <f t="shared" si="51"/>
        <v>0</v>
      </c>
      <c r="AN64" s="14" t="str">
        <f t="shared" si="52"/>
        <v/>
      </c>
      <c r="AO64" s="14" t="str">
        <f t="shared" si="53"/>
        <v/>
      </c>
      <c r="AP64" s="14" t="str">
        <f t="shared" si="54"/>
        <v/>
      </c>
    </row>
    <row r="65" spans="1:49">
      <c r="A65" s="14">
        <v>10</v>
      </c>
      <c r="B65" s="99" t="s">
        <v>1385</v>
      </c>
      <c r="C65" s="109"/>
      <c r="D65" s="100" t="str">
        <f>IFERROR(VLOOKUP(C65,入力2!$B$4:$CQ$44,入力2!$AM$1,0),"")</f>
        <v/>
      </c>
      <c r="E65" s="100" t="str">
        <f>IFERROR(VLOOKUP(C65,入力2!$B$4:$CQ$44,入力2!$AN$1,0),"")</f>
        <v/>
      </c>
      <c r="F65" s="101" t="str">
        <f>IFERROR(VLOOKUP(C65,入力2!$B$4:$CQ$44,入力2!$CN$1,0),"")</f>
        <v/>
      </c>
      <c r="K65" s="14">
        <v>20</v>
      </c>
      <c r="L65" s="99" t="s">
        <v>1385</v>
      </c>
      <c r="M65" s="109"/>
      <c r="N65" s="100" t="str">
        <f>IFERROR(VLOOKUP(M65,入力2!$B$4:$CQ$44,入力2!$AM$1,0),"")</f>
        <v/>
      </c>
      <c r="O65" s="100" t="str">
        <f>IFERROR(VLOOKUP(M65,入力2!$B$4:$CQ$44,入力2!$AN$1,0),"")</f>
        <v/>
      </c>
      <c r="P65" s="101" t="str">
        <f>IFERROR(VLOOKUP(M65,入力2!$B$4:$CQ$44,入力2!$CN$1,0),"")</f>
        <v/>
      </c>
    </row>
    <row r="66" spans="1:49" ht="19.5" thickBot="1">
      <c r="B66" s="105" t="s">
        <v>1386</v>
      </c>
      <c r="C66" s="111"/>
      <c r="D66" s="106" t="str">
        <f>IFERROR(VLOOKUP(C66,入力2!$B$4:$CQ$44,入力2!$AM$1,0),"")</f>
        <v/>
      </c>
      <c r="E66" s="106" t="str">
        <f>IFERROR(VLOOKUP(C66,入力2!$B$4:$CQ$44,入力2!$AN$1,0),"")</f>
        <v/>
      </c>
      <c r="F66" s="107" t="str">
        <f>IFERROR(VLOOKUP(C66,入力2!$B$4:$CQ$44,入力2!$CN$1,0),"")</f>
        <v/>
      </c>
      <c r="L66" s="105" t="s">
        <v>1386</v>
      </c>
      <c r="M66" s="111"/>
      <c r="N66" s="106" t="str">
        <f>IFERROR(VLOOKUP(M66,入力2!$B$4:$CQ$44,入力2!$AM$1,0),"")</f>
        <v/>
      </c>
      <c r="O66" s="106" t="str">
        <f>IFERROR(VLOOKUP(M66,入力2!$B$4:$CQ$44,入力2!$AN$1,0),"")</f>
        <v/>
      </c>
      <c r="P66" s="107" t="str">
        <f>IFERROR(VLOOKUP(M66,入力2!$B$4:$CQ$44,入力2!$CN$1,0),"")</f>
        <v/>
      </c>
      <c r="AH66" s="14" t="s">
        <v>1515</v>
      </c>
      <c r="AN66" s="14" t="s">
        <v>1513</v>
      </c>
      <c r="AT66" s="14" t="s">
        <v>1514</v>
      </c>
    </row>
    <row r="67" spans="1:49">
      <c r="AF67" s="14" t="s">
        <v>1510</v>
      </c>
      <c r="AH67" s="14">
        <v>10000</v>
      </c>
      <c r="AI67" s="14" t="s">
        <v>1516</v>
      </c>
      <c r="AN67" s="14">
        <v>1000</v>
      </c>
      <c r="AO67" s="14" t="s">
        <v>1517</v>
      </c>
      <c r="AT67" s="14">
        <v>2000</v>
      </c>
      <c r="AU67" s="14" t="s">
        <v>1518</v>
      </c>
    </row>
    <row r="68" spans="1:49">
      <c r="AF68" s="14" t="s">
        <v>1511</v>
      </c>
      <c r="AK68" s="14">
        <f>SUM(AF6,AF13,AF20,AF27,AF34,AF41)</f>
        <v>0</v>
      </c>
      <c r="AQ68" s="14">
        <f>SUM(AQ5:AQ46)</f>
        <v>0</v>
      </c>
      <c r="AW68" s="14">
        <f>SUM(AW5:AW46)/2</f>
        <v>0</v>
      </c>
    </row>
    <row r="69" spans="1:49">
      <c r="AF69" s="14" t="s">
        <v>1525</v>
      </c>
      <c r="AH69" s="14">
        <f>AH67*AK68</f>
        <v>0</v>
      </c>
      <c r="AN69" s="14">
        <f>AN67*AQ68</f>
        <v>0</v>
      </c>
      <c r="AT69" s="14">
        <f>AT67*AW68</f>
        <v>0</v>
      </c>
    </row>
    <row r="71" spans="1:49">
      <c r="AF71" s="14" t="s">
        <v>1519</v>
      </c>
      <c r="AH71" s="14">
        <f>SUM(AH69,AN69,AT69)</f>
        <v>0</v>
      </c>
    </row>
  </sheetData>
  <sheetProtection sheet="1" selectLockedCells="1"/>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096D3-C3BE-4A24-B71D-29F4B52A9888}">
  <sheetPr>
    <pageSetUpPr fitToPage="1"/>
  </sheetPr>
  <dimension ref="A1:BA46"/>
  <sheetViews>
    <sheetView view="pageBreakPreview" topLeftCell="C1" zoomScaleNormal="100" zoomScaleSheetLayoutView="100" workbookViewId="0">
      <selection activeCell="D1" sqref="D1:Z1"/>
    </sheetView>
  </sheetViews>
  <sheetFormatPr defaultRowHeight="18.75"/>
  <cols>
    <col min="1" max="2" width="0" hidden="1" customWidth="1"/>
    <col min="3" max="3" width="2.625" customWidth="1"/>
    <col min="4" max="5" width="4.75" customWidth="1"/>
    <col min="6" max="13" width="3.375" customWidth="1"/>
    <col min="14" max="15" width="4.125" customWidth="1"/>
    <col min="16" max="26" width="3.375" customWidth="1"/>
    <col min="27" max="27" width="4" customWidth="1"/>
    <col min="29" max="29" width="9" hidden="1" customWidth="1"/>
    <col min="30" max="30" width="2.625" customWidth="1"/>
    <col min="31" max="31" width="4.75" customWidth="1"/>
    <col min="32" max="33" width="25" style="195" customWidth="1"/>
    <col min="34" max="37" width="3.375" customWidth="1"/>
    <col min="38" max="38" width="16.25" style="195" customWidth="1"/>
    <col min="39" max="40" width="4" customWidth="1"/>
    <col min="41" max="41" width="0" hidden="1" customWidth="1"/>
    <col min="42" max="45" width="3.375" customWidth="1"/>
    <col min="46" max="46" width="20.25" customWidth="1"/>
    <col min="47" max="47" width="25.125" customWidth="1"/>
    <col min="48" max="51" width="3.375" customWidth="1"/>
    <col min="52" max="52" width="16.125" customWidth="1"/>
    <col min="53" max="53" width="3.125" customWidth="1"/>
  </cols>
  <sheetData>
    <row r="1" spans="1:52" ht="19.5" thickBot="1">
      <c r="D1" s="323" t="s">
        <v>1544</v>
      </c>
      <c r="E1" s="323"/>
      <c r="F1" s="323"/>
      <c r="G1" s="323"/>
      <c r="H1" s="323"/>
      <c r="I1" s="323"/>
      <c r="J1" s="323"/>
      <c r="K1" s="323"/>
      <c r="L1" s="323"/>
      <c r="M1" s="323"/>
      <c r="N1" s="323"/>
      <c r="O1" s="323"/>
      <c r="P1" s="323"/>
      <c r="Q1" s="323"/>
      <c r="R1" s="323"/>
      <c r="S1" s="323"/>
      <c r="T1" s="323"/>
      <c r="U1" s="323"/>
      <c r="V1" s="323"/>
      <c r="W1" s="323"/>
      <c r="X1" s="323"/>
      <c r="Y1" s="323"/>
      <c r="Z1" s="323"/>
      <c r="AE1" s="149" t="s">
        <v>1370</v>
      </c>
      <c r="AF1" s="239"/>
      <c r="AG1" s="257">
        <f>V3</f>
        <v>45018</v>
      </c>
      <c r="AH1" s="306" t="str">
        <f>D5</f>
        <v>国華高等学校</v>
      </c>
      <c r="AI1" s="306"/>
      <c r="AJ1" s="306"/>
      <c r="AK1" s="306"/>
      <c r="AL1" s="306"/>
      <c r="AO1" s="127"/>
      <c r="AP1" s="127"/>
      <c r="AQ1" s="305" t="s">
        <v>7</v>
      </c>
      <c r="AR1" s="305"/>
      <c r="AS1" s="305"/>
      <c r="AU1" s="256">
        <f>V3</f>
        <v>45018</v>
      </c>
      <c r="AV1" s="306" t="str">
        <f>F8</f>
        <v>国華高等学校</v>
      </c>
      <c r="AW1" s="306"/>
      <c r="AX1" s="306"/>
      <c r="AY1" s="306"/>
      <c r="AZ1" s="306"/>
    </row>
    <row r="2" spans="1:52" ht="33" customHeight="1">
      <c r="D2" s="323" t="s">
        <v>1543</v>
      </c>
      <c r="E2" s="323"/>
      <c r="F2" s="323"/>
      <c r="G2" s="323"/>
      <c r="H2" s="323"/>
      <c r="I2" s="323"/>
      <c r="J2" s="323"/>
      <c r="K2" s="323"/>
      <c r="L2" s="323"/>
      <c r="M2" s="323"/>
      <c r="N2" s="323"/>
      <c r="O2" s="323"/>
      <c r="P2" s="323"/>
      <c r="Q2" s="323"/>
      <c r="R2" s="323"/>
      <c r="S2" s="323"/>
      <c r="T2" s="323"/>
      <c r="U2" s="323"/>
      <c r="V2" s="323"/>
      <c r="W2" s="323"/>
      <c r="X2" s="323"/>
      <c r="Y2" s="323"/>
      <c r="Z2" s="323"/>
      <c r="AE2" s="118" t="s">
        <v>1365</v>
      </c>
      <c r="AF2" s="237" t="s">
        <v>1366</v>
      </c>
      <c r="AG2" s="120" t="s">
        <v>1367</v>
      </c>
      <c r="AH2" s="237" t="s">
        <v>1496</v>
      </c>
      <c r="AI2" s="120" t="s">
        <v>1497</v>
      </c>
      <c r="AJ2" s="237" t="s">
        <v>1368</v>
      </c>
      <c r="AK2" s="237" t="s">
        <v>1565</v>
      </c>
      <c r="AL2" s="238" t="s">
        <v>1415</v>
      </c>
      <c r="AO2" s="126"/>
      <c r="AQ2" s="118" t="s">
        <v>1365</v>
      </c>
      <c r="AR2" s="307" t="s">
        <v>1366</v>
      </c>
      <c r="AS2" s="307"/>
      <c r="AT2" s="307"/>
      <c r="AU2" s="120" t="s">
        <v>1367</v>
      </c>
      <c r="AV2" s="237" t="s">
        <v>1496</v>
      </c>
      <c r="AW2" s="120" t="s">
        <v>1497</v>
      </c>
      <c r="AX2" s="237" t="s">
        <v>1368</v>
      </c>
      <c r="AY2" s="120" t="s">
        <v>1369</v>
      </c>
      <c r="AZ2" s="238" t="s">
        <v>1415</v>
      </c>
    </row>
    <row r="3" spans="1:52">
      <c r="E3" s="7"/>
      <c r="F3" s="6"/>
      <c r="G3" s="6"/>
      <c r="H3" s="6"/>
      <c r="I3" s="6"/>
      <c r="J3" s="6"/>
      <c r="K3" s="6"/>
      <c r="L3" s="6"/>
      <c r="M3" s="6"/>
      <c r="N3" s="6"/>
      <c r="O3" s="6"/>
      <c r="P3" s="6"/>
      <c r="Q3" s="366"/>
      <c r="R3" s="366"/>
      <c r="S3" s="6"/>
      <c r="T3" s="6"/>
      <c r="U3" s="6"/>
      <c r="V3" s="367">
        <f>入力3!D2</f>
        <v>45018</v>
      </c>
      <c r="W3" s="367"/>
      <c r="X3" s="367"/>
      <c r="Y3" s="367"/>
      <c r="Z3" s="367"/>
      <c r="AC3">
        <v>1</v>
      </c>
      <c r="AE3" s="121">
        <v>1</v>
      </c>
      <c r="AF3" s="113" t="str">
        <f>VLOOKUP(AC3,入力2!$AT$47:$BC$106,4)</f>
        <v/>
      </c>
      <c r="AG3" s="113" t="str">
        <f>VLOOKUP(AC3,入力2!$AT$47:$BC$106,8)</f>
        <v/>
      </c>
      <c r="AH3" s="113" t="str">
        <f>IF(RIGHT(VLOOKUP(AC3,入力2!$AT$47:$BC$106,5))="段",LEFT(VLOOKUP(AC3,入力2!$AT$47:$BC$106,5)),"")</f>
        <v/>
      </c>
      <c r="AI3" s="113" t="str">
        <f>IF(RIGHT(VLOOKUP(AC3,入力2!$AT$47:$BC$106,5))="級",LEFT(VLOOKUP(AC3,入力2!$AT$47:$BC$106,5)),"")</f>
        <v/>
      </c>
      <c r="AJ3" s="113" t="str">
        <f>LEFT(VLOOKUP(AC3,入力2!$AT$47:$BC$106,6),1)</f>
        <v/>
      </c>
      <c r="AK3" s="113" t="str">
        <f>VLOOKUP(AC3,入力2!$AT$47:$BC$106,9)</f>
        <v/>
      </c>
      <c r="AL3" s="265" t="str">
        <f>VLOOKUP(AC3,入力2!$AT$47:$BC$106,10)</f>
        <v/>
      </c>
      <c r="AO3">
        <v>1</v>
      </c>
      <c r="AQ3" s="304">
        <v>1</v>
      </c>
      <c r="AR3" s="266" t="s">
        <v>1385</v>
      </c>
      <c r="AS3" s="266"/>
      <c r="AT3" s="266" t="str">
        <f>VLOOKUP(AO3,入力2!$AT$107:$BC$146,4)</f>
        <v/>
      </c>
      <c r="AU3" s="266" t="str">
        <f>VLOOKUP(AO3,入力2!$AT$107:$BC$146,8)</f>
        <v/>
      </c>
      <c r="AV3" s="259" t="str">
        <f>IF(RIGHT(VLOOKUP(AO3,入力2!$AT$107:$BC$146,5))="段",LEFT(VLOOKUP(AO3,入力2!$AT$107:$BC$146,5)),"")</f>
        <v/>
      </c>
      <c r="AW3" s="259" t="str">
        <f>IF(RIGHT(VLOOKUP(AO3,入力2!$AT$107:$BC$146,5))="級",LEFT(VLOOKUP(AO3,入力2!$AT$107:$BC$146,5)),"")</f>
        <v/>
      </c>
      <c r="AX3" s="259" t="str">
        <f>LEFT(VLOOKUP(AO3,入力2!$AT$107:$BC$146,6),1)</f>
        <v/>
      </c>
      <c r="AY3" s="259" t="str">
        <f>VLOOKUP(AO3,入力2!$AT$107:$BC$146,9)</f>
        <v/>
      </c>
      <c r="AZ3" s="260" t="str">
        <f>VLOOKUP(AO3,入力2!$AT$107:$BC$146,10)</f>
        <v/>
      </c>
    </row>
    <row r="4" spans="1:52">
      <c r="D4" s="7" t="s">
        <v>1354</v>
      </c>
      <c r="E4" s="7"/>
      <c r="F4" s="6"/>
      <c r="G4" s="6"/>
      <c r="H4" s="6"/>
      <c r="I4" s="6"/>
      <c r="J4" s="6"/>
      <c r="K4" s="6"/>
      <c r="L4" s="6"/>
      <c r="M4" s="6"/>
      <c r="N4" s="6"/>
      <c r="O4" s="6"/>
      <c r="P4" s="6"/>
      <c r="Q4" s="6"/>
      <c r="R4" s="6"/>
      <c r="S4" s="6"/>
      <c r="T4" s="6"/>
      <c r="U4" s="6"/>
      <c r="V4" s="6"/>
      <c r="W4" s="6"/>
      <c r="X4" s="6"/>
      <c r="AC4">
        <f>AC3+1</f>
        <v>2</v>
      </c>
      <c r="AE4" s="122">
        <v>2</v>
      </c>
      <c r="AF4" s="152" t="str">
        <f>VLOOKUP(AC4,入力2!$AT$47:$BC$106,4)</f>
        <v/>
      </c>
      <c r="AG4" s="152" t="str">
        <f>VLOOKUP(AC4,入力2!$AT$47:$BC$106,8)</f>
        <v/>
      </c>
      <c r="AH4" s="152" t="str">
        <f>IF(RIGHT(VLOOKUP(AC4,入力2!$AT$47:$BC$106,5))="段",LEFT(VLOOKUP(AC4,入力2!$AT$47:$BC$106,5)),"")</f>
        <v/>
      </c>
      <c r="AI4" s="152" t="str">
        <f>IF(RIGHT(VLOOKUP(AC4,入力2!$AT$47:$BC$106,5))="級",LEFT(VLOOKUP(AC4,入力2!$AT$47:$BC$106,5)),"")</f>
        <v/>
      </c>
      <c r="AJ4" s="152" t="str">
        <f>LEFT(VLOOKUP(AC4,入力2!$AT$47:$BC$106,6),1)</f>
        <v/>
      </c>
      <c r="AK4" s="152" t="str">
        <f>VLOOKUP(AC4,入力2!$AT$47:$BC$106,9)</f>
        <v/>
      </c>
      <c r="AL4" s="263" t="str">
        <f>VLOOKUP(AC4,入力2!$AT$47:$BC$106,10)</f>
        <v/>
      </c>
      <c r="AO4">
        <f>AO3+1</f>
        <v>2</v>
      </c>
      <c r="AQ4" s="304"/>
      <c r="AR4" s="267" t="s">
        <v>1386</v>
      </c>
      <c r="AS4" s="267"/>
      <c r="AT4" s="267" t="str">
        <f>VLOOKUP(AO4,入力2!$AT$107:$BC$146,4)</f>
        <v/>
      </c>
      <c r="AU4" s="267" t="str">
        <f>VLOOKUP(AO4,入力2!$AT$107:$BC$146,8)</f>
        <v/>
      </c>
      <c r="AV4" s="262" t="str">
        <f>IF(RIGHT(VLOOKUP(AO4,入力2!$AT$107:$BC$146,5))="段",LEFT(VLOOKUP(AO4,入力2!$AT$107:$BC$146,5)),"")</f>
        <v/>
      </c>
      <c r="AW4" s="262" t="str">
        <f>IF(RIGHT(VLOOKUP(AO4,入力2!$AT$107:$BC$146,5))="級",LEFT(VLOOKUP(AO4,入力2!$AT$107:$BC$146,5)),"")</f>
        <v/>
      </c>
      <c r="AX4" s="262" t="str">
        <f>LEFT(VLOOKUP(AO4,入力2!$AT$107:$BC$146,6),1)</f>
        <v/>
      </c>
      <c r="AY4" s="262" t="str">
        <f>VLOOKUP(AO4,入力2!$AT$107:$BC$146,9)</f>
        <v/>
      </c>
      <c r="AZ4" s="243" t="str">
        <f>VLOOKUP(AO4,入力2!$AT$107:$BC$146,10)</f>
        <v/>
      </c>
    </row>
    <row r="5" spans="1:52" s="127" customFormat="1" ht="18.75" customHeight="1">
      <c r="D5" s="368" t="str">
        <f>入力1!C12</f>
        <v>国華高等学校</v>
      </c>
      <c r="E5" s="368"/>
      <c r="F5" s="368"/>
      <c r="G5" s="368"/>
      <c r="H5" s="368"/>
      <c r="I5" s="368"/>
      <c r="J5" s="332" t="s">
        <v>1355</v>
      </c>
      <c r="K5" s="332"/>
      <c r="L5" s="332"/>
      <c r="M5" s="369">
        <f>入力1!C21</f>
        <v>0</v>
      </c>
      <c r="N5" s="369"/>
      <c r="O5" s="369"/>
      <c r="P5" s="369"/>
      <c r="Q5" s="369">
        <f>入力1!D21</f>
        <v>0</v>
      </c>
      <c r="R5" s="369"/>
      <c r="S5" s="369"/>
      <c r="T5" s="125" t="s">
        <v>1356</v>
      </c>
      <c r="U5" s="126"/>
      <c r="V5" s="126"/>
      <c r="W5" s="126"/>
      <c r="X5" s="126"/>
      <c r="AC5">
        <f t="shared" ref="AC5:AC37" si="0">AC4+1</f>
        <v>3</v>
      </c>
      <c r="AE5" s="122">
        <v>3</v>
      </c>
      <c r="AF5" s="152" t="str">
        <f>VLOOKUP(AC5,入力2!$AT$47:$BC$106,4)</f>
        <v/>
      </c>
      <c r="AG5" s="152" t="str">
        <f>VLOOKUP(AC5,入力2!$AT$47:$BC$106,8)</f>
        <v/>
      </c>
      <c r="AH5" s="152" t="str">
        <f>IF(RIGHT(VLOOKUP(AC5,入力2!$AT$47:$BC$106,5))="段",LEFT(VLOOKUP(AC5,入力2!$AT$47:$BC$106,5)),"")</f>
        <v/>
      </c>
      <c r="AI5" s="152" t="str">
        <f>IF(RIGHT(VLOOKUP(AC5,入力2!$AT$47:$BC$106,5))="級",LEFT(VLOOKUP(AC5,入力2!$AT$47:$BC$106,5)),"")</f>
        <v/>
      </c>
      <c r="AJ5" s="152" t="str">
        <f>LEFT(VLOOKUP(AC5,入力2!$AT$47:$BC$106,6),1)</f>
        <v/>
      </c>
      <c r="AK5" s="152" t="str">
        <f>VLOOKUP(AC5,入力2!$AT$47:$BC$106,9)</f>
        <v/>
      </c>
      <c r="AL5" s="263" t="str">
        <f>VLOOKUP(AC5,入力2!$AT$47:$BC$106,10)</f>
        <v/>
      </c>
      <c r="AO5">
        <f t="shared" ref="AO5:AO36" si="1">AO4+1</f>
        <v>3</v>
      </c>
      <c r="AP5"/>
      <c r="AQ5" s="304">
        <v>2</v>
      </c>
      <c r="AR5" s="268" t="s">
        <v>1385</v>
      </c>
      <c r="AS5" s="268"/>
      <c r="AT5" s="268" t="str">
        <f>VLOOKUP(AO5,入力2!$AT$107:$BC$146,4)</f>
        <v/>
      </c>
      <c r="AU5" s="268" t="str">
        <f>VLOOKUP(AO5,入力2!$AT$107:$BC$146,8)</f>
        <v/>
      </c>
      <c r="AV5" s="129" t="str">
        <f>IF(RIGHT(VLOOKUP(AO5,入力2!$AT$107:$BC$146,5))="段",LEFT(VLOOKUP(AO5,入力2!$AT$107:$BC$146,5)),"")</f>
        <v/>
      </c>
      <c r="AW5" s="129" t="str">
        <f>IF(RIGHT(VLOOKUP(AO5,入力2!$AT$107:$BC$146,5))="級",LEFT(VLOOKUP(AO5,入力2!$AT$107:$BC$146,5)),"")</f>
        <v/>
      </c>
      <c r="AX5" s="129" t="str">
        <f>LEFT(VLOOKUP(AO5,入力2!$AT$107:$BC$146,6),1)</f>
        <v/>
      </c>
      <c r="AY5" s="129" t="str">
        <f>VLOOKUP(AO5,入力2!$AT$107:$BC$146,9)</f>
        <v/>
      </c>
      <c r="AZ5" s="242" t="str">
        <f>VLOOKUP(AO5,入力2!$AT$107:$BC$146,10)</f>
        <v/>
      </c>
    </row>
    <row r="6" spans="1:52" ht="19.5" thickBot="1">
      <c r="AC6">
        <f t="shared" si="0"/>
        <v>4</v>
      </c>
      <c r="AE6" s="122">
        <v>4</v>
      </c>
      <c r="AF6" s="152" t="str">
        <f>VLOOKUP(AC6,入力2!$AT$47:$BC$106,4)</f>
        <v/>
      </c>
      <c r="AG6" s="152" t="str">
        <f>VLOOKUP(AC6,入力2!$AT$47:$BC$106,8)</f>
        <v/>
      </c>
      <c r="AH6" s="152" t="str">
        <f>IF(RIGHT(VLOOKUP(AC6,入力2!$AT$47:$BC$106,5))="段",LEFT(VLOOKUP(AC6,入力2!$AT$47:$BC$106,5)),"")</f>
        <v/>
      </c>
      <c r="AI6" s="152" t="str">
        <f>IF(RIGHT(VLOOKUP(AC6,入力2!$AT$47:$BC$106,5))="級",LEFT(VLOOKUP(AC6,入力2!$AT$47:$BC$106,5)),"")</f>
        <v/>
      </c>
      <c r="AJ6" s="152" t="str">
        <f>LEFT(VLOOKUP(AC6,入力2!$AT$47:$BC$106,6),1)</f>
        <v/>
      </c>
      <c r="AK6" s="152" t="str">
        <f>VLOOKUP(AC6,入力2!$AT$47:$BC$106,9)</f>
        <v/>
      </c>
      <c r="AL6" s="263" t="str">
        <f>VLOOKUP(AC6,入力2!$AT$47:$BC$106,10)</f>
        <v/>
      </c>
      <c r="AO6">
        <f t="shared" si="1"/>
        <v>4</v>
      </c>
      <c r="AQ6" s="304"/>
      <c r="AR6" s="269" t="s">
        <v>1386</v>
      </c>
      <c r="AS6" s="269"/>
      <c r="AT6" s="269" t="str">
        <f>VLOOKUP(AO6,入力2!$AT$107:$BC$146,4)</f>
        <v/>
      </c>
      <c r="AU6" s="269" t="str">
        <f>VLOOKUP(AO6,入力2!$AT$107:$BC$146,8)</f>
        <v/>
      </c>
      <c r="AV6" s="132" t="str">
        <f>IF(RIGHT(VLOOKUP(AO6,入力2!$AT$107:$BC$146,5))="段",LEFT(VLOOKUP(AO6,入力2!$AT$107:$BC$146,5)),"")</f>
        <v/>
      </c>
      <c r="AW6" s="132" t="str">
        <f>IF(RIGHT(VLOOKUP(AO6,入力2!$AT$107:$BC$146,5))="級",LEFT(VLOOKUP(AO6,入力2!$AT$107:$BC$146,5)),"")</f>
        <v/>
      </c>
      <c r="AX6" s="132" t="str">
        <f>LEFT(VLOOKUP(AO6,入力2!$AT$107:$BC$146,6),1)</f>
        <v/>
      </c>
      <c r="AY6" s="132" t="str">
        <f>VLOOKUP(AO6,入力2!$AT$107:$BC$146,9)</f>
        <v/>
      </c>
      <c r="AZ6" s="261" t="str">
        <f>VLOOKUP(AO6,入力2!$AT$107:$BC$146,10)</f>
        <v/>
      </c>
    </row>
    <row r="7" spans="1:52">
      <c r="D7" s="370" t="s">
        <v>1357</v>
      </c>
      <c r="E7" s="371"/>
      <c r="F7" s="372">
        <f>入力1!C11</f>
        <v>0</v>
      </c>
      <c r="G7" s="373"/>
      <c r="H7" s="373"/>
      <c r="I7" s="373"/>
      <c r="J7" s="373"/>
      <c r="K7" s="373"/>
      <c r="L7" s="373"/>
      <c r="M7" s="1" t="s">
        <v>11</v>
      </c>
      <c r="N7" s="374" t="s">
        <v>1357</v>
      </c>
      <c r="O7" s="375"/>
      <c r="P7" s="376">
        <f>入力1!C14</f>
        <v>0</v>
      </c>
      <c r="Q7" s="377"/>
      <c r="R7" s="377"/>
      <c r="S7" s="377"/>
      <c r="T7" s="377"/>
      <c r="U7" s="378"/>
      <c r="V7" s="379"/>
      <c r="W7" s="379"/>
      <c r="X7" s="379"/>
      <c r="Y7" s="379"/>
      <c r="Z7" s="380"/>
      <c r="AC7">
        <f t="shared" si="0"/>
        <v>5</v>
      </c>
      <c r="AE7" s="122">
        <v>5</v>
      </c>
      <c r="AF7" s="152" t="str">
        <f>VLOOKUP(AC7,入力2!$AT$47:$BC$106,4)</f>
        <v/>
      </c>
      <c r="AG7" s="152" t="str">
        <f>VLOOKUP(AC7,入力2!$AT$47:$BC$106,8)</f>
        <v/>
      </c>
      <c r="AH7" s="152" t="str">
        <f>IF(RIGHT(VLOOKUP(AC7,入力2!$AT$47:$BC$106,5))="段",LEFT(VLOOKUP(AC7,入力2!$AT$47:$BC$106,5)),"")</f>
        <v/>
      </c>
      <c r="AI7" s="152" t="str">
        <f>IF(RIGHT(VLOOKUP(AC7,入力2!$AT$47:$BC$106,5))="級",LEFT(VLOOKUP(AC7,入力2!$AT$47:$BC$106,5)),"")</f>
        <v/>
      </c>
      <c r="AJ7" s="152" t="str">
        <f>LEFT(VLOOKUP(AC7,入力2!$AT$47:$BC$106,6),1)</f>
        <v/>
      </c>
      <c r="AK7" s="152" t="str">
        <f>VLOOKUP(AC7,入力2!$AT$47:$BC$106,9)</f>
        <v/>
      </c>
      <c r="AL7" s="263" t="str">
        <f>VLOOKUP(AC7,入力2!$AT$47:$BC$106,10)</f>
        <v/>
      </c>
      <c r="AO7">
        <f t="shared" si="1"/>
        <v>5</v>
      </c>
      <c r="AQ7" s="304">
        <v>3</v>
      </c>
      <c r="AR7" s="266" t="s">
        <v>1385</v>
      </c>
      <c r="AS7" s="266"/>
      <c r="AT7" s="266" t="str">
        <f>VLOOKUP(AO7,入力2!$AT$107:$BC$146,4)</f>
        <v/>
      </c>
      <c r="AU7" s="266" t="str">
        <f>VLOOKUP(AO7,入力2!$AT$107:$BC$146,8)</f>
        <v/>
      </c>
      <c r="AV7" s="259" t="str">
        <f>IF(RIGHT(VLOOKUP(AO7,入力2!$AT$107:$BC$146,5))="段",LEFT(VLOOKUP(AO7,入力2!$AT$107:$BC$146,5)),"")</f>
        <v/>
      </c>
      <c r="AW7" s="259" t="str">
        <f>IF(RIGHT(VLOOKUP(AO7,入力2!$AT$107:$BC$146,5))="級",LEFT(VLOOKUP(AO7,入力2!$AT$107:$BC$146,5)),"")</f>
        <v/>
      </c>
      <c r="AX7" s="259" t="str">
        <f>LEFT(VLOOKUP(AO7,入力2!$AT$107:$BC$146,6),1)</f>
        <v/>
      </c>
      <c r="AY7" s="259" t="str">
        <f>VLOOKUP(AO7,入力2!$AT$107:$BC$146,9)</f>
        <v/>
      </c>
      <c r="AZ7" s="260" t="str">
        <f>VLOOKUP(AO7,入力2!$AT$107:$BC$146,10)</f>
        <v/>
      </c>
    </row>
    <row r="8" spans="1:52">
      <c r="D8" s="382" t="s">
        <v>12</v>
      </c>
      <c r="E8" s="383"/>
      <c r="F8" s="384" t="str">
        <f>入力1!C12</f>
        <v>国華高等学校</v>
      </c>
      <c r="G8" s="385"/>
      <c r="H8" s="385"/>
      <c r="I8" s="385"/>
      <c r="J8" s="385"/>
      <c r="K8" s="385"/>
      <c r="L8" s="385"/>
      <c r="M8" s="386"/>
      <c r="N8" s="351" t="s">
        <v>1371</v>
      </c>
      <c r="O8" s="352"/>
      <c r="P8" s="3" t="str">
        <f>MID(入力1!$C$15,1,1)</f>
        <v/>
      </c>
      <c r="Q8" s="4" t="str">
        <f>MID(入力1!$C$15,2,1)</f>
        <v/>
      </c>
      <c r="R8" s="4" t="str">
        <f>MID(入力1!$C$15,3,1)</f>
        <v/>
      </c>
      <c r="S8" s="4" t="str">
        <f>MID(入力1!$C$15,4,1)</f>
        <v/>
      </c>
      <c r="T8" s="4" t="str">
        <f>MID(入力1!$C$15,5,1)</f>
        <v/>
      </c>
      <c r="U8" s="5" t="str">
        <f>MID(入力1!$C$15,6,1)</f>
        <v/>
      </c>
      <c r="V8" s="325"/>
      <c r="W8" s="325"/>
      <c r="X8" s="325"/>
      <c r="Y8" s="325"/>
      <c r="Z8" s="341"/>
      <c r="AC8">
        <f t="shared" si="0"/>
        <v>6</v>
      </c>
      <c r="AE8" s="122">
        <v>6</v>
      </c>
      <c r="AF8" s="152" t="str">
        <f>VLOOKUP(AC8,入力2!$AT$47:$BC$106,4)</f>
        <v/>
      </c>
      <c r="AG8" s="152" t="str">
        <f>VLOOKUP(AC8,入力2!$AT$47:$BC$106,8)</f>
        <v/>
      </c>
      <c r="AH8" s="152" t="str">
        <f>IF(RIGHT(VLOOKUP(AC8,入力2!$AT$47:$BC$106,5))="段",LEFT(VLOOKUP(AC8,入力2!$AT$47:$BC$106,5)),"")</f>
        <v/>
      </c>
      <c r="AI8" s="152" t="str">
        <f>IF(RIGHT(VLOOKUP(AC8,入力2!$AT$47:$BC$106,5))="級",LEFT(VLOOKUP(AC8,入力2!$AT$47:$BC$106,5)),"")</f>
        <v/>
      </c>
      <c r="AJ8" s="152" t="str">
        <f>LEFT(VLOOKUP(AC8,入力2!$AT$47:$BC$106,6),1)</f>
        <v/>
      </c>
      <c r="AK8" s="152" t="str">
        <f>VLOOKUP(AC8,入力2!$AT$47:$BC$106,9)</f>
        <v/>
      </c>
      <c r="AL8" s="263" t="str">
        <f>VLOOKUP(AC8,入力2!$AT$47:$BC$106,10)</f>
        <v/>
      </c>
      <c r="AO8">
        <f t="shared" si="1"/>
        <v>6</v>
      </c>
      <c r="AQ8" s="304"/>
      <c r="AR8" s="267" t="s">
        <v>1386</v>
      </c>
      <c r="AS8" s="267"/>
      <c r="AT8" s="267" t="str">
        <f>VLOOKUP(AO8,入力2!$AT$107:$BC$146,4)</f>
        <v/>
      </c>
      <c r="AU8" s="267" t="str">
        <f>VLOOKUP(AO8,入力2!$AT$107:$BC$146,8)</f>
        <v/>
      </c>
      <c r="AV8" s="262" t="str">
        <f>IF(RIGHT(VLOOKUP(AO8,入力2!$AT$107:$BC$146,5))="段",LEFT(VLOOKUP(AO8,入力2!$AT$107:$BC$146,5)),"")</f>
        <v/>
      </c>
      <c r="AW8" s="262" t="str">
        <f>IF(RIGHT(VLOOKUP(AO8,入力2!$AT$107:$BC$146,5))="級",LEFT(VLOOKUP(AO8,入力2!$AT$107:$BC$146,5)),"")</f>
        <v/>
      </c>
      <c r="AX8" s="262" t="str">
        <f>LEFT(VLOOKUP(AO8,入力2!$AT$107:$BC$146,6),1)</f>
        <v/>
      </c>
      <c r="AY8" s="262" t="str">
        <f>VLOOKUP(AO8,入力2!$AT$107:$BC$146,9)</f>
        <v/>
      </c>
      <c r="AZ8" s="243" t="str">
        <f>VLOOKUP(AO8,入力2!$AT$107:$BC$146,10)</f>
        <v/>
      </c>
    </row>
    <row r="9" spans="1:52">
      <c r="D9" s="348" t="s">
        <v>1358</v>
      </c>
      <c r="E9" s="349"/>
      <c r="F9" s="2" t="s">
        <v>1359</v>
      </c>
      <c r="G9" s="353" t="str">
        <f>MID(入力1!C7,1,3)&amp;"-"&amp;MID(入力1!C7,4,4)</f>
        <v>-</v>
      </c>
      <c r="H9" s="353"/>
      <c r="I9" s="353"/>
      <c r="J9" s="353"/>
      <c r="K9" s="353"/>
      <c r="L9" s="353"/>
      <c r="M9" s="354"/>
      <c r="N9" s="355" t="s">
        <v>1360</v>
      </c>
      <c r="O9" s="356"/>
      <c r="P9" s="359">
        <f>入力1!C17</f>
        <v>0</v>
      </c>
      <c r="Q9" s="345"/>
      <c r="R9" s="345"/>
      <c r="S9" s="345"/>
      <c r="T9" s="345"/>
      <c r="U9" s="345"/>
      <c r="V9" s="345"/>
      <c r="W9" s="345"/>
      <c r="X9" s="345"/>
      <c r="Y9" s="345"/>
      <c r="Z9" s="347"/>
      <c r="AC9">
        <f t="shared" si="0"/>
        <v>7</v>
      </c>
      <c r="AE9" s="122">
        <v>7</v>
      </c>
      <c r="AF9" s="152" t="str">
        <f>VLOOKUP(AC9,入力2!$AT$47:$BC$106,4)</f>
        <v/>
      </c>
      <c r="AG9" s="152" t="str">
        <f>VLOOKUP(AC9,入力2!$AT$47:$BC$106,8)</f>
        <v/>
      </c>
      <c r="AH9" s="152" t="str">
        <f>IF(RIGHT(VLOOKUP(AC9,入力2!$AT$47:$BC$106,5))="段",LEFT(VLOOKUP(AC9,入力2!$AT$47:$BC$106,5)),"")</f>
        <v/>
      </c>
      <c r="AI9" s="152" t="str">
        <f>IF(RIGHT(VLOOKUP(AC9,入力2!$AT$47:$BC$106,5))="級",LEFT(VLOOKUP(AC9,入力2!$AT$47:$BC$106,5)),"")</f>
        <v/>
      </c>
      <c r="AJ9" s="152" t="str">
        <f>LEFT(VLOOKUP(AC9,入力2!$AT$47:$BC$106,6),1)</f>
        <v/>
      </c>
      <c r="AK9" s="152" t="str">
        <f>VLOOKUP(AC9,入力2!$AT$47:$BC$106,9)</f>
        <v/>
      </c>
      <c r="AL9" s="263" t="str">
        <f>VLOOKUP(AC9,入力2!$AT$47:$BC$106,10)</f>
        <v/>
      </c>
      <c r="AO9">
        <f t="shared" si="1"/>
        <v>7</v>
      </c>
      <c r="AQ9" s="304">
        <v>4</v>
      </c>
      <c r="AR9" s="268" t="s">
        <v>1385</v>
      </c>
      <c r="AS9" s="268"/>
      <c r="AT9" s="268" t="str">
        <f>VLOOKUP(AO9,入力2!$AT$107:$BC$146,4)</f>
        <v/>
      </c>
      <c r="AU9" s="268" t="str">
        <f>VLOOKUP(AO9,入力2!$AT$107:$BC$146,8)</f>
        <v/>
      </c>
      <c r="AV9" s="129" t="str">
        <f>IF(RIGHT(VLOOKUP(AO9,入力2!$AT$107:$BC$146,5))="段",LEFT(VLOOKUP(AO9,入力2!$AT$107:$BC$146,5)),"")</f>
        <v/>
      </c>
      <c r="AW9" s="129" t="str">
        <f>IF(RIGHT(VLOOKUP(AO9,入力2!$AT$107:$BC$146,5))="級",LEFT(VLOOKUP(AO9,入力2!$AT$107:$BC$146,5)),"")</f>
        <v/>
      </c>
      <c r="AX9" s="129" t="str">
        <f>LEFT(VLOOKUP(AO9,入力2!$AT$107:$BC$146,6),1)</f>
        <v/>
      </c>
      <c r="AY9" s="129" t="str">
        <f>VLOOKUP(AO9,入力2!$AT$107:$BC$146,9)</f>
        <v/>
      </c>
      <c r="AZ9" s="242" t="str">
        <f>VLOOKUP(AO9,入力2!$AT$107:$BC$146,10)</f>
        <v/>
      </c>
    </row>
    <row r="10" spans="1:52" ht="18.75" customHeight="1">
      <c r="D10" s="348"/>
      <c r="E10" s="349"/>
      <c r="F10" s="363" t="str">
        <f>"東京都"&amp;入力1!C8</f>
        <v>東京都練馬区</v>
      </c>
      <c r="G10" s="364"/>
      <c r="H10" s="364"/>
      <c r="I10" s="364"/>
      <c r="J10" s="364"/>
      <c r="K10" s="364"/>
      <c r="L10" s="364"/>
      <c r="M10" s="365"/>
      <c r="N10" s="357"/>
      <c r="O10" s="358"/>
      <c r="P10" s="360"/>
      <c r="Q10" s="361"/>
      <c r="R10" s="361"/>
      <c r="S10" s="361"/>
      <c r="T10" s="361"/>
      <c r="U10" s="361"/>
      <c r="V10" s="361"/>
      <c r="W10" s="361"/>
      <c r="X10" s="361"/>
      <c r="Y10" s="361"/>
      <c r="Z10" s="362"/>
      <c r="AC10">
        <f t="shared" si="0"/>
        <v>8</v>
      </c>
      <c r="AE10" s="122">
        <v>8</v>
      </c>
      <c r="AF10" s="152" t="str">
        <f>VLOOKUP(AC10,入力2!$AT$47:$BC$106,4)</f>
        <v/>
      </c>
      <c r="AG10" s="152" t="str">
        <f>VLOOKUP(AC10,入力2!$AT$47:$BC$106,8)</f>
        <v/>
      </c>
      <c r="AH10" s="152" t="str">
        <f>IF(RIGHT(VLOOKUP(AC10,入力2!$AT$47:$BC$106,5))="段",LEFT(VLOOKUP(AC10,入力2!$AT$47:$BC$106,5)),"")</f>
        <v/>
      </c>
      <c r="AI10" s="152" t="str">
        <f>IF(RIGHT(VLOOKUP(AC10,入力2!$AT$47:$BC$106,5))="級",LEFT(VLOOKUP(AC10,入力2!$AT$47:$BC$106,5)),"")</f>
        <v/>
      </c>
      <c r="AJ10" s="152" t="str">
        <f>LEFT(VLOOKUP(AC10,入力2!$AT$47:$BC$106,6),1)</f>
        <v/>
      </c>
      <c r="AK10" s="152" t="str">
        <f>VLOOKUP(AC10,入力2!$AT$47:$BC$106,9)</f>
        <v/>
      </c>
      <c r="AL10" s="263" t="str">
        <f>VLOOKUP(AC10,入力2!$AT$47:$BC$106,10)</f>
        <v/>
      </c>
      <c r="AO10">
        <f t="shared" si="1"/>
        <v>8</v>
      </c>
      <c r="AQ10" s="304"/>
      <c r="AR10" s="269" t="s">
        <v>1386</v>
      </c>
      <c r="AS10" s="269"/>
      <c r="AT10" s="269" t="str">
        <f>VLOOKUP(AO10,入力2!$AT$107:$BC$146,4)</f>
        <v/>
      </c>
      <c r="AU10" s="269" t="str">
        <f>VLOOKUP(AO10,入力2!$AT$107:$BC$146,8)</f>
        <v/>
      </c>
      <c r="AV10" s="132" t="str">
        <f>IF(RIGHT(VLOOKUP(AO10,入力2!$AT$107:$BC$146,5))="段",LEFT(VLOOKUP(AO10,入力2!$AT$107:$BC$146,5)),"")</f>
        <v/>
      </c>
      <c r="AW10" s="132" t="str">
        <f>IF(RIGHT(VLOOKUP(AO10,入力2!$AT$107:$BC$146,5))="級",LEFT(VLOOKUP(AO10,入力2!$AT$107:$BC$146,5)),"")</f>
        <v/>
      </c>
      <c r="AX10" s="132" t="str">
        <f>LEFT(VLOOKUP(AO10,入力2!$AT$107:$BC$146,6),1)</f>
        <v/>
      </c>
      <c r="AY10" s="132" t="str">
        <f>VLOOKUP(AO10,入力2!$AT$107:$BC$146,9)</f>
        <v/>
      </c>
      <c r="AZ10" s="261" t="str">
        <f>VLOOKUP(AO10,入力2!$AT$107:$BC$146,10)</f>
        <v/>
      </c>
    </row>
    <row r="11" spans="1:52">
      <c r="D11" s="348" t="s">
        <v>1357</v>
      </c>
      <c r="E11" s="349"/>
      <c r="F11" s="324">
        <f>入力1!C23</f>
        <v>0</v>
      </c>
      <c r="G11" s="325"/>
      <c r="H11" s="325"/>
      <c r="I11" s="325"/>
      <c r="J11" s="325">
        <f>入力1!D23</f>
        <v>0</v>
      </c>
      <c r="K11" s="325"/>
      <c r="L11" s="325"/>
      <c r="M11" s="350"/>
      <c r="N11" s="349" t="s">
        <v>1357</v>
      </c>
      <c r="O11" s="349"/>
      <c r="P11" s="324">
        <f>入力1!C27</f>
        <v>0</v>
      </c>
      <c r="Q11" s="325"/>
      <c r="R11" s="325"/>
      <c r="S11" s="325"/>
      <c r="T11" s="325"/>
      <c r="U11" s="325">
        <f>入力1!D27</f>
        <v>0</v>
      </c>
      <c r="V11" s="325"/>
      <c r="W11" s="325"/>
      <c r="X11" s="325"/>
      <c r="Y11" s="325"/>
      <c r="Z11" s="341"/>
      <c r="AC11">
        <f t="shared" si="0"/>
        <v>9</v>
      </c>
      <c r="AE11" s="122">
        <v>9</v>
      </c>
      <c r="AF11" s="152" t="str">
        <f>VLOOKUP(AC11,入力2!$AT$47:$BC$106,4)</f>
        <v/>
      </c>
      <c r="AG11" s="152" t="str">
        <f>VLOOKUP(AC11,入力2!$AT$47:$BC$106,8)</f>
        <v/>
      </c>
      <c r="AH11" s="152" t="str">
        <f>IF(RIGHT(VLOOKUP(AC11,入力2!$AT$47:$BC$106,5))="段",LEFT(VLOOKUP(AC11,入力2!$AT$47:$BC$106,5)),"")</f>
        <v/>
      </c>
      <c r="AI11" s="152" t="str">
        <f>IF(RIGHT(VLOOKUP(AC11,入力2!$AT$47:$BC$106,5))="級",LEFT(VLOOKUP(AC11,入力2!$AT$47:$BC$106,5)),"")</f>
        <v/>
      </c>
      <c r="AJ11" s="152" t="str">
        <f>LEFT(VLOOKUP(AC11,入力2!$AT$47:$BC$106,6),1)</f>
        <v/>
      </c>
      <c r="AK11" s="152" t="str">
        <f>VLOOKUP(AC11,入力2!$AT$47:$BC$106,9)</f>
        <v/>
      </c>
      <c r="AL11" s="263" t="str">
        <f>VLOOKUP(AC11,入力2!$AT$47:$BC$106,10)</f>
        <v/>
      </c>
      <c r="AO11">
        <f t="shared" si="1"/>
        <v>9</v>
      </c>
      <c r="AQ11" s="304">
        <v>5</v>
      </c>
      <c r="AR11" s="266" t="s">
        <v>1385</v>
      </c>
      <c r="AS11" s="266"/>
      <c r="AT11" s="266" t="str">
        <f>VLOOKUP(AO11,入力2!$AT$107:$BC$146,4)</f>
        <v/>
      </c>
      <c r="AU11" s="266" t="str">
        <f>VLOOKUP(AO11,入力2!$AT$107:$BC$146,8)</f>
        <v/>
      </c>
      <c r="AV11" s="259" t="str">
        <f>IF(RIGHT(VLOOKUP(AO11,入力2!$AT$107:$BC$146,5))="段",LEFT(VLOOKUP(AO11,入力2!$AT$107:$BC$146,5)),"")</f>
        <v/>
      </c>
      <c r="AW11" s="259" t="str">
        <f>IF(RIGHT(VLOOKUP(AO11,入力2!$AT$107:$BC$146,5))="級",LEFT(VLOOKUP(AO11,入力2!$AT$107:$BC$146,5)),"")</f>
        <v/>
      </c>
      <c r="AX11" s="259" t="str">
        <f>LEFT(VLOOKUP(AO11,入力2!$AT$107:$BC$146,6),1)</f>
        <v/>
      </c>
      <c r="AY11" s="259" t="str">
        <f>VLOOKUP(AO11,入力2!$AT$107:$BC$146,9)</f>
        <v/>
      </c>
      <c r="AZ11" s="260" t="str">
        <f>VLOOKUP(AO11,入力2!$AT$107:$BC$146,10)</f>
        <v/>
      </c>
    </row>
    <row r="12" spans="1:52">
      <c r="D12" s="342" t="s">
        <v>1361</v>
      </c>
      <c r="E12" s="343"/>
      <c r="F12" s="344">
        <f>入力1!C24</f>
        <v>0</v>
      </c>
      <c r="G12" s="345"/>
      <c r="H12" s="345"/>
      <c r="I12" s="345"/>
      <c r="J12" s="345">
        <f>入力1!D24</f>
        <v>0</v>
      </c>
      <c r="K12" s="345"/>
      <c r="L12" s="345"/>
      <c r="M12" s="346"/>
      <c r="N12" s="343" t="s">
        <v>1362</v>
      </c>
      <c r="O12" s="343"/>
      <c r="P12" s="344">
        <f>入力1!C28</f>
        <v>0</v>
      </c>
      <c r="Q12" s="345"/>
      <c r="R12" s="345"/>
      <c r="S12" s="345"/>
      <c r="T12" s="345"/>
      <c r="U12" s="345">
        <f>入力1!D28</f>
        <v>0</v>
      </c>
      <c r="V12" s="345"/>
      <c r="W12" s="345"/>
      <c r="X12" s="345"/>
      <c r="Y12" s="345"/>
      <c r="Z12" s="347"/>
      <c r="AC12">
        <f t="shared" si="0"/>
        <v>10</v>
      </c>
      <c r="AE12" s="122">
        <v>10</v>
      </c>
      <c r="AF12" s="152" t="str">
        <f>VLOOKUP(AC12,入力2!$AT$47:$BC$106,4)</f>
        <v/>
      </c>
      <c r="AG12" s="152" t="str">
        <f>VLOOKUP(AC12,入力2!$AT$47:$BC$106,8)</f>
        <v/>
      </c>
      <c r="AH12" s="152" t="str">
        <f>IF(RIGHT(VLOOKUP(AC12,入力2!$AT$47:$BC$106,5))="段",LEFT(VLOOKUP(AC12,入力2!$AT$47:$BC$106,5)),"")</f>
        <v/>
      </c>
      <c r="AI12" s="152" t="str">
        <f>IF(RIGHT(VLOOKUP(AC12,入力2!$AT$47:$BC$106,5))="級",LEFT(VLOOKUP(AC12,入力2!$AT$47:$BC$106,5)),"")</f>
        <v/>
      </c>
      <c r="AJ12" s="152" t="str">
        <f>LEFT(VLOOKUP(AC12,入力2!$AT$47:$BC$106,6),1)</f>
        <v/>
      </c>
      <c r="AK12" s="152" t="str">
        <f>VLOOKUP(AC12,入力2!$AT$47:$BC$106,9)</f>
        <v/>
      </c>
      <c r="AL12" s="263" t="str">
        <f>VLOOKUP(AC12,入力2!$AT$47:$BC$106,10)</f>
        <v/>
      </c>
      <c r="AO12">
        <f t="shared" si="1"/>
        <v>10</v>
      </c>
      <c r="AQ12" s="304"/>
      <c r="AR12" s="267" t="s">
        <v>1386</v>
      </c>
      <c r="AS12" s="267"/>
      <c r="AT12" s="267" t="str">
        <f>VLOOKUP(AO12,入力2!$AT$107:$BC$146,4)</f>
        <v/>
      </c>
      <c r="AU12" s="267" t="str">
        <f>VLOOKUP(AO12,入力2!$AT$107:$BC$146,8)</f>
        <v/>
      </c>
      <c r="AV12" s="262" t="str">
        <f>IF(RIGHT(VLOOKUP(AO12,入力2!$AT$107:$BC$146,5))="段",LEFT(VLOOKUP(AO12,入力2!$AT$107:$BC$146,5)),"")</f>
        <v/>
      </c>
      <c r="AW12" s="262" t="str">
        <f>IF(RIGHT(VLOOKUP(AO12,入力2!$AT$107:$BC$146,5))="級",LEFT(VLOOKUP(AO12,入力2!$AT$107:$BC$146,5)),"")</f>
        <v/>
      </c>
      <c r="AX12" s="262" t="str">
        <f>LEFT(VLOOKUP(AO12,入力2!$AT$107:$BC$146,6),1)</f>
        <v/>
      </c>
      <c r="AY12" s="262" t="str">
        <f>VLOOKUP(AO12,入力2!$AT$107:$BC$146,9)</f>
        <v/>
      </c>
      <c r="AZ12" s="243" t="str">
        <f>VLOOKUP(AO12,入力2!$AT$107:$BC$146,10)</f>
        <v/>
      </c>
    </row>
    <row r="13" spans="1:52" ht="19.5" thickBot="1">
      <c r="D13" s="308" t="s">
        <v>13</v>
      </c>
      <c r="E13" s="309"/>
      <c r="F13" s="310">
        <f>入力1!C25</f>
        <v>0</v>
      </c>
      <c r="G13" s="311"/>
      <c r="H13" s="311"/>
      <c r="I13" s="311"/>
      <c r="J13" s="311"/>
      <c r="K13" s="311"/>
      <c r="L13" s="311"/>
      <c r="M13" s="311"/>
      <c r="N13" s="309" t="s">
        <v>13</v>
      </c>
      <c r="O13" s="309"/>
      <c r="P13" s="310">
        <f>入力1!C29</f>
        <v>0</v>
      </c>
      <c r="Q13" s="311"/>
      <c r="R13" s="311"/>
      <c r="S13" s="311"/>
      <c r="T13" s="311"/>
      <c r="U13" s="311"/>
      <c r="V13" s="311"/>
      <c r="W13" s="311"/>
      <c r="X13" s="311"/>
      <c r="Y13" s="311"/>
      <c r="Z13" s="381"/>
      <c r="AC13">
        <f t="shared" si="0"/>
        <v>11</v>
      </c>
      <c r="AE13" s="122">
        <v>11</v>
      </c>
      <c r="AF13" s="152" t="str">
        <f>VLOOKUP(AC13,入力2!$AT$47:$BC$106,4)</f>
        <v/>
      </c>
      <c r="AG13" s="152" t="str">
        <f>VLOOKUP(AC13,入力2!$AT$47:$BC$106,8)</f>
        <v/>
      </c>
      <c r="AH13" s="152" t="str">
        <f>IF(RIGHT(VLOOKUP(AC13,入力2!$AT$47:$BC$106,5))="段",LEFT(VLOOKUP(AC13,入力2!$AT$47:$BC$106,5)),"")</f>
        <v/>
      </c>
      <c r="AI13" s="152" t="str">
        <f>IF(RIGHT(VLOOKUP(AC13,入力2!$AT$47:$BC$106,5))="級",LEFT(VLOOKUP(AC13,入力2!$AT$47:$BC$106,5)),"")</f>
        <v/>
      </c>
      <c r="AJ13" s="152" t="str">
        <f>LEFT(VLOOKUP(AC13,入力2!$AT$47:$BC$106,6),1)</f>
        <v/>
      </c>
      <c r="AK13" s="152" t="str">
        <f>VLOOKUP(AC13,入力2!$AT$47:$BC$106,9)</f>
        <v/>
      </c>
      <c r="AL13" s="263" t="str">
        <f>VLOOKUP(AC13,入力2!$AT$47:$BC$106,10)</f>
        <v/>
      </c>
      <c r="AO13">
        <f t="shared" si="1"/>
        <v>11</v>
      </c>
      <c r="AQ13" s="304">
        <v>6</v>
      </c>
      <c r="AR13" s="268" t="s">
        <v>1385</v>
      </c>
      <c r="AS13" s="268"/>
      <c r="AT13" s="268" t="str">
        <f>VLOOKUP(AO13,入力2!$AT$107:$BC$146,4)</f>
        <v/>
      </c>
      <c r="AU13" s="268" t="str">
        <f>VLOOKUP(AO13,入力2!$AT$107:$BC$146,8)</f>
        <v/>
      </c>
      <c r="AV13" s="129" t="str">
        <f>IF(RIGHT(VLOOKUP(AO13,入力2!$AT$107:$BC$146,5))="段",LEFT(VLOOKUP(AO13,入力2!$AT$107:$BC$146,5)),"")</f>
        <v/>
      </c>
      <c r="AW13" s="129" t="str">
        <f>IF(RIGHT(VLOOKUP(AO13,入力2!$AT$107:$BC$146,5))="級",LEFT(VLOOKUP(AO13,入力2!$AT$107:$BC$146,5)),"")</f>
        <v/>
      </c>
      <c r="AX13" s="129" t="str">
        <f>LEFT(VLOOKUP(AO13,入力2!$AT$107:$BC$146,6),1)</f>
        <v/>
      </c>
      <c r="AY13" s="129" t="str">
        <f>VLOOKUP(AO13,入力2!$AT$107:$BC$146,9)</f>
        <v/>
      </c>
      <c r="AZ13" s="242" t="str">
        <f>VLOOKUP(AO13,入力2!$AT$107:$BC$146,10)</f>
        <v/>
      </c>
    </row>
    <row r="14" spans="1:52">
      <c r="AC14">
        <f t="shared" si="0"/>
        <v>12</v>
      </c>
      <c r="AE14" s="122">
        <v>12</v>
      </c>
      <c r="AF14" s="152" t="str">
        <f>VLOOKUP(AC14,入力2!$AT$47:$BC$106,4)</f>
        <v/>
      </c>
      <c r="AG14" s="152" t="str">
        <f>VLOOKUP(AC14,入力2!$AT$47:$BC$106,8)</f>
        <v/>
      </c>
      <c r="AH14" s="152" t="str">
        <f>IF(RIGHT(VLOOKUP(AC14,入力2!$AT$47:$BC$106,5))="段",LEFT(VLOOKUP(AC14,入力2!$AT$47:$BC$106,5)),"")</f>
        <v/>
      </c>
      <c r="AI14" s="152" t="str">
        <f>IF(RIGHT(VLOOKUP(AC14,入力2!$AT$47:$BC$106,5))="級",LEFT(VLOOKUP(AC14,入力2!$AT$47:$BC$106,5)),"")</f>
        <v/>
      </c>
      <c r="AJ14" s="152" t="str">
        <f>LEFT(VLOOKUP(AC14,入力2!$AT$47:$BC$106,6),1)</f>
        <v/>
      </c>
      <c r="AK14" s="152" t="str">
        <f>VLOOKUP(AC14,入力2!$AT$47:$BC$106,9)</f>
        <v/>
      </c>
      <c r="AL14" s="263" t="str">
        <f>VLOOKUP(AC14,入力2!$AT$47:$BC$106,10)</f>
        <v/>
      </c>
      <c r="AO14">
        <f t="shared" si="1"/>
        <v>12</v>
      </c>
      <c r="AQ14" s="304"/>
      <c r="AR14" s="269" t="s">
        <v>1386</v>
      </c>
      <c r="AS14" s="269"/>
      <c r="AT14" s="269" t="str">
        <f>VLOOKUP(AO14,入力2!$AT$107:$BC$146,4)</f>
        <v/>
      </c>
      <c r="AU14" s="269" t="str">
        <f>VLOOKUP(AO14,入力2!$AT$107:$BC$146,8)</f>
        <v/>
      </c>
      <c r="AV14" s="132" t="str">
        <f>IF(RIGHT(VLOOKUP(AO14,入力2!$AT$107:$BC$146,5))="段",LEFT(VLOOKUP(AO14,入力2!$AT$107:$BC$146,5)),"")</f>
        <v/>
      </c>
      <c r="AW14" s="132" t="str">
        <f>IF(RIGHT(VLOOKUP(AO14,入力2!$AT$107:$BC$146,5))="級",LEFT(VLOOKUP(AO14,入力2!$AT$107:$BC$146,5)),"")</f>
        <v/>
      </c>
      <c r="AX14" s="132" t="str">
        <f>LEFT(VLOOKUP(AO14,入力2!$AT$107:$BC$146,6),1)</f>
        <v/>
      </c>
      <c r="AY14" s="132" t="str">
        <f>VLOOKUP(AO14,入力2!$AT$107:$BC$146,9)</f>
        <v/>
      </c>
      <c r="AZ14" s="261" t="str">
        <f>VLOOKUP(AO14,入力2!$AT$107:$BC$146,10)</f>
        <v/>
      </c>
    </row>
    <row r="15" spans="1:52" s="127" customFormat="1" ht="19.5" thickBot="1">
      <c r="A15" s="133">
        <v>1</v>
      </c>
      <c r="B15" s="133"/>
      <c r="D15" s="305" t="s">
        <v>1363</v>
      </c>
      <c r="E15" s="305"/>
      <c r="F15" s="305"/>
      <c r="G15" s="127">
        <f>A15</f>
        <v>1</v>
      </c>
      <c r="H15" s="126"/>
      <c r="I15" s="126"/>
      <c r="J15" s="126"/>
      <c r="K15" s="126"/>
      <c r="L15" s="126"/>
      <c r="M15" s="126"/>
      <c r="N15" s="126"/>
      <c r="O15" s="126"/>
      <c r="P15" s="306" t="s">
        <v>1364</v>
      </c>
      <c r="Q15" s="306"/>
      <c r="R15" s="306"/>
      <c r="S15" s="306"/>
      <c r="T15" s="306"/>
      <c r="U15" s="306"/>
      <c r="V15" s="306"/>
      <c r="W15" s="306"/>
      <c r="X15" s="306"/>
      <c r="Y15" s="306"/>
      <c r="Z15" s="306"/>
      <c r="AC15">
        <f t="shared" si="0"/>
        <v>13</v>
      </c>
      <c r="AE15" s="122">
        <v>13</v>
      </c>
      <c r="AF15" s="152" t="str">
        <f>VLOOKUP(AC15,入力2!$AT$47:$BC$106,4)</f>
        <v/>
      </c>
      <c r="AG15" s="152" t="str">
        <f>VLOOKUP(AC15,入力2!$AT$47:$BC$106,8)</f>
        <v/>
      </c>
      <c r="AH15" s="152" t="str">
        <f>IF(RIGHT(VLOOKUP(AC15,入力2!$AT$47:$BC$106,5))="段",LEFT(VLOOKUP(AC15,入力2!$AT$47:$BC$106,5)),"")</f>
        <v/>
      </c>
      <c r="AI15" s="152" t="str">
        <f>IF(RIGHT(VLOOKUP(AC15,入力2!$AT$47:$BC$106,5))="級",LEFT(VLOOKUP(AC15,入力2!$AT$47:$BC$106,5)),"")</f>
        <v/>
      </c>
      <c r="AJ15" s="152" t="str">
        <f>LEFT(VLOOKUP(AC15,入力2!$AT$47:$BC$106,6),1)</f>
        <v/>
      </c>
      <c r="AK15" s="152" t="str">
        <f>VLOOKUP(AC15,入力2!$AT$47:$BC$106,9)</f>
        <v/>
      </c>
      <c r="AL15" s="263" t="str">
        <f>VLOOKUP(AC15,入力2!$AT$47:$BC$106,10)</f>
        <v/>
      </c>
      <c r="AO15">
        <f t="shared" si="1"/>
        <v>13</v>
      </c>
      <c r="AP15"/>
      <c r="AQ15" s="304">
        <v>7</v>
      </c>
      <c r="AR15" s="266" t="s">
        <v>1385</v>
      </c>
      <c r="AS15" s="266"/>
      <c r="AT15" s="266" t="str">
        <f>VLOOKUP(AO15,入力2!$AT$107:$BC$146,4)</f>
        <v/>
      </c>
      <c r="AU15" s="266" t="str">
        <f>VLOOKUP(AO15,入力2!$AT$107:$BC$146,8)</f>
        <v/>
      </c>
      <c r="AV15" s="259" t="str">
        <f>IF(RIGHT(VLOOKUP(AO15,入力2!$AT$107:$BC$146,5))="段",LEFT(VLOOKUP(AO15,入力2!$AT$107:$BC$146,5)),"")</f>
        <v/>
      </c>
      <c r="AW15" s="259" t="str">
        <f>IF(RIGHT(VLOOKUP(AO15,入力2!$AT$107:$BC$146,5))="級",LEFT(VLOOKUP(AO15,入力2!$AT$107:$BC$146,5)),"")</f>
        <v/>
      </c>
      <c r="AX15" s="259" t="str">
        <f>LEFT(VLOOKUP(AO15,入力2!$AT$107:$BC$146,6),1)</f>
        <v/>
      </c>
      <c r="AY15" s="259" t="str">
        <f>VLOOKUP(AO15,入力2!$AT$107:$BC$146,9)</f>
        <v/>
      </c>
      <c r="AZ15" s="260" t="str">
        <f>VLOOKUP(AO15,入力2!$AT$107:$BC$146,10)</f>
        <v/>
      </c>
    </row>
    <row r="16" spans="1:52" ht="18.75" customHeight="1">
      <c r="D16" s="118" t="s">
        <v>1365</v>
      </c>
      <c r="E16" s="333" t="s">
        <v>1366</v>
      </c>
      <c r="F16" s="334"/>
      <c r="G16" s="334"/>
      <c r="H16" s="334"/>
      <c r="I16" s="334"/>
      <c r="J16" s="334"/>
      <c r="K16" s="334"/>
      <c r="L16" s="335"/>
      <c r="M16" s="336" t="s">
        <v>1367</v>
      </c>
      <c r="N16" s="337"/>
      <c r="O16" s="337"/>
      <c r="P16" s="337"/>
      <c r="Q16" s="337"/>
      <c r="R16" s="338"/>
      <c r="S16" s="119" t="s">
        <v>1496</v>
      </c>
      <c r="T16" s="120" t="s">
        <v>1497</v>
      </c>
      <c r="U16" s="235" t="s">
        <v>1368</v>
      </c>
      <c r="V16" s="236" t="s">
        <v>1369</v>
      </c>
      <c r="W16" s="333" t="s">
        <v>1415</v>
      </c>
      <c r="X16" s="334"/>
      <c r="Y16" s="334"/>
      <c r="Z16" s="339"/>
      <c r="AC16">
        <f t="shared" si="0"/>
        <v>14</v>
      </c>
      <c r="AE16" s="122">
        <v>14</v>
      </c>
      <c r="AF16" s="152" t="str">
        <f>VLOOKUP(AC16,入力2!$AT$47:$BC$106,4)</f>
        <v/>
      </c>
      <c r="AG16" s="152" t="str">
        <f>VLOOKUP(AC16,入力2!$AT$47:$BC$106,8)</f>
        <v/>
      </c>
      <c r="AH16" s="152" t="str">
        <f>IF(RIGHT(VLOOKUP(AC16,入力2!$AT$47:$BC$106,5))="段",LEFT(VLOOKUP(AC16,入力2!$AT$47:$BC$106,5)),"")</f>
        <v/>
      </c>
      <c r="AI16" s="152" t="str">
        <f>IF(RIGHT(VLOOKUP(AC16,入力2!$AT$47:$BC$106,5))="級",LEFT(VLOOKUP(AC16,入力2!$AT$47:$BC$106,5)),"")</f>
        <v/>
      </c>
      <c r="AJ16" s="152" t="str">
        <f>LEFT(VLOOKUP(AC16,入力2!$AT$47:$BC$106,6),1)</f>
        <v/>
      </c>
      <c r="AK16" s="152" t="str">
        <f>VLOOKUP(AC16,入力2!$AT$47:$BC$106,9)</f>
        <v/>
      </c>
      <c r="AL16" s="263" t="str">
        <f>VLOOKUP(AC16,入力2!$AT$47:$BC$106,10)</f>
        <v/>
      </c>
      <c r="AO16">
        <f t="shared" si="1"/>
        <v>14</v>
      </c>
      <c r="AQ16" s="304"/>
      <c r="AR16" s="267" t="s">
        <v>1386</v>
      </c>
      <c r="AS16" s="267"/>
      <c r="AT16" s="267" t="str">
        <f>VLOOKUP(AO16,入力2!$AT$107:$BC$146,4)</f>
        <v/>
      </c>
      <c r="AU16" s="267" t="str">
        <f>VLOOKUP(AO16,入力2!$AT$107:$BC$146,8)</f>
        <v/>
      </c>
      <c r="AV16" s="262" t="str">
        <f>IF(RIGHT(VLOOKUP(AO16,入力2!$AT$107:$BC$146,5))="段",LEFT(VLOOKUP(AO16,入力2!$AT$107:$BC$146,5)),"")</f>
        <v/>
      </c>
      <c r="AW16" s="262" t="str">
        <f>IF(RIGHT(VLOOKUP(AO16,入力2!$AT$107:$BC$146,5))="級",LEFT(VLOOKUP(AO16,入力2!$AT$107:$BC$146,5)),"")</f>
        <v/>
      </c>
      <c r="AX16" s="262" t="str">
        <f>LEFT(VLOOKUP(AO16,入力2!$AT$107:$BC$146,6),1)</f>
        <v/>
      </c>
      <c r="AY16" s="262" t="str">
        <f>VLOOKUP(AO16,入力2!$AT$107:$BC$146,9)</f>
        <v/>
      </c>
      <c r="AZ16" s="243" t="str">
        <f>VLOOKUP(AO16,入力2!$AT$107:$BC$146,10)</f>
        <v/>
      </c>
    </row>
    <row r="17" spans="1:53">
      <c r="A17">
        <f>(A15-1)*5+1</f>
        <v>1</v>
      </c>
      <c r="D17" s="121">
        <v>1</v>
      </c>
      <c r="E17" s="328" t="str">
        <f>VLOOKUP(A17,入力2!$AT$5:$BC$46,4)</f>
        <v/>
      </c>
      <c r="F17" s="329"/>
      <c r="G17" s="329"/>
      <c r="H17" s="329"/>
      <c r="I17" s="329"/>
      <c r="J17" s="329"/>
      <c r="K17" s="329"/>
      <c r="L17" s="330"/>
      <c r="M17" s="328" t="str">
        <f>VLOOKUP(A17,入力2!$AT$5:$BC$46,8)</f>
        <v/>
      </c>
      <c r="N17" s="329"/>
      <c r="O17" s="329"/>
      <c r="P17" s="329"/>
      <c r="Q17" s="329"/>
      <c r="R17" s="330"/>
      <c r="S17" s="112" t="str">
        <f>IF(RIGHT(VLOOKUP(A17,入力2!$AT$5:$BC$46,5))="段",LEFT(VLOOKUP(A17,入力2!$AT$5:$BC$46,5)),"")</f>
        <v/>
      </c>
      <c r="T17" s="112" t="str">
        <f>IF(RIGHT(VLOOKUP(A17,入力2!$AT$5:$BC$46,5))="級",LEFT(VLOOKUP(A17,入力2!$AT$5:$BC$46,5)),"")</f>
        <v/>
      </c>
      <c r="U17" s="112" t="str">
        <f>LEFT(VLOOKUP(A17,入力2!$AT$5:$BC$46,6),1)</f>
        <v/>
      </c>
      <c r="V17" s="113" t="str">
        <f>VLOOKUP(A17,入力2!$AT$5:$BC$46,9)</f>
        <v/>
      </c>
      <c r="W17" s="328" t="str">
        <f>VLOOKUP(A17,入力2!$AT$5:$BC$46,10)</f>
        <v/>
      </c>
      <c r="X17" s="329"/>
      <c r="Y17" s="329"/>
      <c r="Z17" s="331"/>
      <c r="AC17">
        <f t="shared" si="0"/>
        <v>15</v>
      </c>
      <c r="AE17" s="122">
        <v>15</v>
      </c>
      <c r="AF17" s="152" t="str">
        <f>VLOOKUP(AC17,入力2!$AT$47:$BC$106,4)</f>
        <v/>
      </c>
      <c r="AG17" s="152" t="str">
        <f>VLOOKUP(AC17,入力2!$AT$47:$BC$106,8)</f>
        <v/>
      </c>
      <c r="AH17" s="152" t="str">
        <f>IF(RIGHT(VLOOKUP(AC17,入力2!$AT$47:$BC$106,5))="段",LEFT(VLOOKUP(AC17,入力2!$AT$47:$BC$106,5)),"")</f>
        <v/>
      </c>
      <c r="AI17" s="152" t="str">
        <f>IF(RIGHT(VLOOKUP(AC17,入力2!$AT$47:$BC$106,5))="級",LEFT(VLOOKUP(AC17,入力2!$AT$47:$BC$106,5)),"")</f>
        <v/>
      </c>
      <c r="AJ17" s="152" t="str">
        <f>LEFT(VLOOKUP(AC17,入力2!$AT$47:$BC$106,6),1)</f>
        <v/>
      </c>
      <c r="AK17" s="152" t="str">
        <f>VLOOKUP(AC17,入力2!$AT$47:$BC$106,9)</f>
        <v/>
      </c>
      <c r="AL17" s="263" t="str">
        <f>VLOOKUP(AC17,入力2!$AT$47:$BC$106,10)</f>
        <v/>
      </c>
      <c r="AO17">
        <f t="shared" si="1"/>
        <v>15</v>
      </c>
      <c r="AQ17" s="304">
        <v>8</v>
      </c>
      <c r="AR17" s="268" t="s">
        <v>1385</v>
      </c>
      <c r="AS17" s="268"/>
      <c r="AT17" s="268" t="str">
        <f>VLOOKUP(AO17,入力2!$AT$107:$BC$146,4)</f>
        <v/>
      </c>
      <c r="AU17" s="268" t="str">
        <f>VLOOKUP(AO17,入力2!$AT$107:$BC$146,8)</f>
        <v/>
      </c>
      <c r="AV17" s="129" t="str">
        <f>IF(RIGHT(VLOOKUP(AO17,入力2!$AT$107:$BC$146,5))="段",LEFT(VLOOKUP(AO17,入力2!$AT$107:$BC$146,5)),"")</f>
        <v/>
      </c>
      <c r="AW17" s="129" t="str">
        <f>IF(RIGHT(VLOOKUP(AO17,入力2!$AT$107:$BC$146,5))="級",LEFT(VLOOKUP(AO17,入力2!$AT$107:$BC$146,5)),"")</f>
        <v/>
      </c>
      <c r="AX17" s="129" t="str">
        <f>LEFT(VLOOKUP(AO17,入力2!$AT$107:$BC$146,6),1)</f>
        <v/>
      </c>
      <c r="AY17" s="129" t="str">
        <f>VLOOKUP(AO17,入力2!$AT$107:$BC$146,9)</f>
        <v/>
      </c>
      <c r="AZ17" s="242" t="str">
        <f>VLOOKUP(AO17,入力2!$AT$107:$BC$146,10)</f>
        <v/>
      </c>
    </row>
    <row r="18" spans="1:53">
      <c r="A18">
        <f>A17+1</f>
        <v>2</v>
      </c>
      <c r="D18" s="122">
        <v>2</v>
      </c>
      <c r="E18" s="319" t="str">
        <f>VLOOKUP(A18,入力2!$AT$5:$BC$46,4)</f>
        <v/>
      </c>
      <c r="F18" s="320"/>
      <c r="G18" s="320"/>
      <c r="H18" s="320"/>
      <c r="I18" s="320"/>
      <c r="J18" s="320"/>
      <c r="K18" s="320"/>
      <c r="L18" s="321"/>
      <c r="M18" s="319" t="str">
        <f>VLOOKUP(A18,入力2!$AT$5:$BC$46,8)</f>
        <v/>
      </c>
      <c r="N18" s="320"/>
      <c r="O18" s="320"/>
      <c r="P18" s="320"/>
      <c r="Q18" s="320"/>
      <c r="R18" s="321"/>
      <c r="S18" s="112" t="str">
        <f>IF(RIGHT(VLOOKUP(A18,入力2!$AT$5:$BC$46,5))="段",LEFT(VLOOKUP(A18,入力2!$AT$5:$BC$46,5)),"")</f>
        <v/>
      </c>
      <c r="T18" s="112" t="str">
        <f>IF(RIGHT(VLOOKUP(A18,入力2!$AT$5:$BC$46,5))="級",LEFT(VLOOKUP(A18,入力2!$AT$5:$BC$46,5)),"")</f>
        <v/>
      </c>
      <c r="U18" s="112" t="str">
        <f>LEFT(VLOOKUP(A18,入力2!$AT$5:$BC$46,6),1)</f>
        <v/>
      </c>
      <c r="V18" s="113" t="str">
        <f>VLOOKUP(A18,入力2!$AT$5:$BC$46,9)</f>
        <v/>
      </c>
      <c r="W18" s="319" t="str">
        <f>VLOOKUP(A18,入力2!$AT$5:$BC$46,10)</f>
        <v/>
      </c>
      <c r="X18" s="320"/>
      <c r="Y18" s="320"/>
      <c r="Z18" s="322"/>
      <c r="AC18">
        <f t="shared" si="0"/>
        <v>16</v>
      </c>
      <c r="AE18" s="122">
        <v>16</v>
      </c>
      <c r="AF18" s="152" t="str">
        <f>VLOOKUP(AC18,入力2!$AT$47:$BC$106,4)</f>
        <v/>
      </c>
      <c r="AG18" s="152" t="str">
        <f>VLOOKUP(AC18,入力2!$AT$47:$BC$106,8)</f>
        <v/>
      </c>
      <c r="AH18" s="152" t="str">
        <f>IF(RIGHT(VLOOKUP(AC18,入力2!$AT$47:$BC$106,5))="段",LEFT(VLOOKUP(AC18,入力2!$AT$47:$BC$106,5)),"")</f>
        <v/>
      </c>
      <c r="AI18" s="152" t="str">
        <f>IF(RIGHT(VLOOKUP(AC18,入力2!$AT$47:$BC$106,5))="級",LEFT(VLOOKUP(AC18,入力2!$AT$47:$BC$106,5)),"")</f>
        <v/>
      </c>
      <c r="AJ18" s="152" t="str">
        <f>LEFT(VLOOKUP(AC18,入力2!$AT$47:$BC$106,6),1)</f>
        <v/>
      </c>
      <c r="AK18" s="152" t="str">
        <f>VLOOKUP(AC18,入力2!$AT$47:$BC$106,9)</f>
        <v/>
      </c>
      <c r="AL18" s="263" t="str">
        <f>VLOOKUP(AC18,入力2!$AT$47:$BC$106,10)</f>
        <v/>
      </c>
      <c r="AO18">
        <f t="shared" si="1"/>
        <v>16</v>
      </c>
      <c r="AQ18" s="304"/>
      <c r="AR18" s="269" t="s">
        <v>1386</v>
      </c>
      <c r="AS18" s="269"/>
      <c r="AT18" s="269" t="str">
        <f>VLOOKUP(AO18,入力2!$AT$107:$BC$146,4)</f>
        <v/>
      </c>
      <c r="AU18" s="269" t="str">
        <f>VLOOKUP(AO18,入力2!$AT$107:$BC$146,8)</f>
        <v/>
      </c>
      <c r="AV18" s="132" t="str">
        <f>IF(RIGHT(VLOOKUP(AO18,入力2!$AT$107:$BC$146,5))="段",LEFT(VLOOKUP(AO18,入力2!$AT$107:$BC$146,5)),"")</f>
        <v/>
      </c>
      <c r="AW18" s="132" t="str">
        <f>IF(RIGHT(VLOOKUP(AO18,入力2!$AT$107:$BC$146,5))="級",LEFT(VLOOKUP(AO18,入力2!$AT$107:$BC$146,5)),"")</f>
        <v/>
      </c>
      <c r="AX18" s="132" t="str">
        <f>LEFT(VLOOKUP(AO18,入力2!$AT$107:$BC$146,6),1)</f>
        <v/>
      </c>
      <c r="AY18" s="132" t="str">
        <f>VLOOKUP(AO18,入力2!$AT$107:$BC$146,9)</f>
        <v/>
      </c>
      <c r="AZ18" s="261" t="str">
        <f>VLOOKUP(AO18,入力2!$AT$107:$BC$146,10)</f>
        <v/>
      </c>
    </row>
    <row r="19" spans="1:53">
      <c r="A19">
        <f t="shared" ref="A19:A23" si="2">A18+1</f>
        <v>3</v>
      </c>
      <c r="D19" s="122">
        <v>3</v>
      </c>
      <c r="E19" s="319" t="str">
        <f>VLOOKUP(A19,入力2!$AT$5:$BC$46,4)</f>
        <v/>
      </c>
      <c r="F19" s="320"/>
      <c r="G19" s="320"/>
      <c r="H19" s="320"/>
      <c r="I19" s="320"/>
      <c r="J19" s="320"/>
      <c r="K19" s="320"/>
      <c r="L19" s="321"/>
      <c r="M19" s="319" t="str">
        <f>VLOOKUP(A19,入力2!$AT$5:$BC$46,8)</f>
        <v/>
      </c>
      <c r="N19" s="320"/>
      <c r="O19" s="320"/>
      <c r="P19" s="320"/>
      <c r="Q19" s="320"/>
      <c r="R19" s="321"/>
      <c r="S19" s="112" t="str">
        <f>IF(RIGHT(VLOOKUP(A19,入力2!$AT$5:$BC$46,5))="段",LEFT(VLOOKUP(A19,入力2!$AT$5:$BC$46,5)),"")</f>
        <v/>
      </c>
      <c r="T19" s="112" t="str">
        <f>IF(RIGHT(VLOOKUP(A19,入力2!$AT$5:$BC$46,5))="級",LEFT(VLOOKUP(A19,入力2!$AT$5:$BC$46,5)),"")</f>
        <v/>
      </c>
      <c r="U19" s="112" t="str">
        <f>LEFT(VLOOKUP(A19,入力2!$AT$5:$BC$46,6),1)</f>
        <v/>
      </c>
      <c r="V19" s="113" t="str">
        <f>VLOOKUP(A19,入力2!$AT$5:$BC$46,9)</f>
        <v/>
      </c>
      <c r="W19" s="319" t="str">
        <f>VLOOKUP(A19,入力2!$AT$5:$BC$46,10)</f>
        <v/>
      </c>
      <c r="X19" s="320"/>
      <c r="Y19" s="320"/>
      <c r="Z19" s="322"/>
      <c r="AC19">
        <f t="shared" si="0"/>
        <v>17</v>
      </c>
      <c r="AE19" s="122">
        <v>17</v>
      </c>
      <c r="AF19" s="152" t="str">
        <f>VLOOKUP(AC19,入力2!$AT$47:$BC$106,4)</f>
        <v/>
      </c>
      <c r="AG19" s="152" t="str">
        <f>VLOOKUP(AC19,入力2!$AT$47:$BC$106,8)</f>
        <v/>
      </c>
      <c r="AH19" s="152" t="str">
        <f>IF(RIGHT(VLOOKUP(AC19,入力2!$AT$47:$BC$106,5))="段",LEFT(VLOOKUP(AC19,入力2!$AT$47:$BC$106,5)),"")</f>
        <v/>
      </c>
      <c r="AI19" s="152" t="str">
        <f>IF(RIGHT(VLOOKUP(AC19,入力2!$AT$47:$BC$106,5))="級",LEFT(VLOOKUP(AC19,入力2!$AT$47:$BC$106,5)),"")</f>
        <v/>
      </c>
      <c r="AJ19" s="152" t="str">
        <f>LEFT(VLOOKUP(AC19,入力2!$AT$47:$BC$106,6),1)</f>
        <v/>
      </c>
      <c r="AK19" s="152" t="str">
        <f>VLOOKUP(AC19,入力2!$AT$47:$BC$106,9)</f>
        <v/>
      </c>
      <c r="AL19" s="263" t="str">
        <f>VLOOKUP(AC19,入力2!$AT$47:$BC$106,10)</f>
        <v/>
      </c>
      <c r="AO19">
        <f t="shared" si="1"/>
        <v>17</v>
      </c>
      <c r="AQ19" s="304">
        <v>9</v>
      </c>
      <c r="AR19" s="266" t="s">
        <v>1385</v>
      </c>
      <c r="AS19" s="266"/>
      <c r="AT19" s="266" t="str">
        <f>VLOOKUP(AO19,入力2!$AT$107:$BC$146,4)</f>
        <v/>
      </c>
      <c r="AU19" s="266" t="str">
        <f>VLOOKUP(AO19,入力2!$AT$107:$BC$146,8)</f>
        <v/>
      </c>
      <c r="AV19" s="259" t="str">
        <f>IF(RIGHT(VLOOKUP(AO19,入力2!$AT$107:$BC$146,5))="段",LEFT(VLOOKUP(AO19,入力2!$AT$107:$BC$146,5)),"")</f>
        <v/>
      </c>
      <c r="AW19" s="259" t="str">
        <f>IF(RIGHT(VLOOKUP(AO19,入力2!$AT$107:$BC$146,5))="級",LEFT(VLOOKUP(AO19,入力2!$AT$107:$BC$146,5)),"")</f>
        <v/>
      </c>
      <c r="AX19" s="259" t="str">
        <f>LEFT(VLOOKUP(AO19,入力2!$AT$107:$BC$146,6),1)</f>
        <v/>
      </c>
      <c r="AY19" s="259" t="str">
        <f>VLOOKUP(AO19,入力2!$AT$107:$BC$146,9)</f>
        <v/>
      </c>
      <c r="AZ19" s="260" t="str">
        <f>VLOOKUP(AO19,入力2!$AT$107:$BC$146,10)</f>
        <v/>
      </c>
    </row>
    <row r="20" spans="1:53">
      <c r="A20">
        <f t="shared" si="2"/>
        <v>4</v>
      </c>
      <c r="D20" s="122">
        <v>4</v>
      </c>
      <c r="E20" s="319" t="str">
        <f>VLOOKUP(A20,入力2!$AT$5:$BC$46,4)</f>
        <v/>
      </c>
      <c r="F20" s="320"/>
      <c r="G20" s="320"/>
      <c r="H20" s="320"/>
      <c r="I20" s="320"/>
      <c r="J20" s="320"/>
      <c r="K20" s="320"/>
      <c r="L20" s="321"/>
      <c r="M20" s="319" t="str">
        <f>VLOOKUP(A20,入力2!$AT$5:$BC$46,8)</f>
        <v/>
      </c>
      <c r="N20" s="320"/>
      <c r="O20" s="320"/>
      <c r="P20" s="320"/>
      <c r="Q20" s="320"/>
      <c r="R20" s="321"/>
      <c r="S20" s="114" t="str">
        <f>IF(RIGHT(VLOOKUP(A20,入力2!$AT$5:$BC$46,5))="段",LEFT(VLOOKUP(A20,入力2!$AT$5:$BC$46,5)),"")</f>
        <v/>
      </c>
      <c r="T20" s="114" t="str">
        <f>IF(RIGHT(VLOOKUP(A20,入力2!$AT$5:$BC$46,5))="級",LEFT(VLOOKUP(A20,入力2!$AT$5:$BC$46,5)),"")</f>
        <v/>
      </c>
      <c r="U20" s="114" t="str">
        <f>LEFT(VLOOKUP(A20,入力2!$AT$5:$BC$46,6),1)</f>
        <v/>
      </c>
      <c r="V20" s="152" t="str">
        <f>VLOOKUP(A20,入力2!$AT$5:$BC$46,9)</f>
        <v/>
      </c>
      <c r="W20" s="319" t="str">
        <f>VLOOKUP(A20,入力2!$AT$5:$BC$46,10)</f>
        <v/>
      </c>
      <c r="X20" s="320"/>
      <c r="Y20" s="320"/>
      <c r="Z20" s="322"/>
      <c r="AC20">
        <f t="shared" si="0"/>
        <v>18</v>
      </c>
      <c r="AE20" s="122">
        <v>18</v>
      </c>
      <c r="AF20" s="152" t="str">
        <f>VLOOKUP(AC20,入力2!$AT$47:$BC$106,4)</f>
        <v/>
      </c>
      <c r="AG20" s="152" t="str">
        <f>VLOOKUP(AC20,入力2!$AT$47:$BC$106,8)</f>
        <v/>
      </c>
      <c r="AH20" s="152" t="str">
        <f>IF(RIGHT(VLOOKUP(AC20,入力2!$AT$47:$BC$106,5))="段",LEFT(VLOOKUP(AC20,入力2!$AT$47:$BC$106,5)),"")</f>
        <v/>
      </c>
      <c r="AI20" s="152" t="str">
        <f>IF(RIGHT(VLOOKUP(AC20,入力2!$AT$47:$BC$106,5))="級",LEFT(VLOOKUP(AC20,入力2!$AT$47:$BC$106,5)),"")</f>
        <v/>
      </c>
      <c r="AJ20" s="152" t="str">
        <f>LEFT(VLOOKUP(AC20,入力2!$AT$47:$BC$106,6),1)</f>
        <v/>
      </c>
      <c r="AK20" s="152" t="str">
        <f>VLOOKUP(AC20,入力2!$AT$47:$BC$106,9)</f>
        <v/>
      </c>
      <c r="AL20" s="263" t="str">
        <f>VLOOKUP(AC20,入力2!$AT$47:$BC$106,10)</f>
        <v/>
      </c>
      <c r="AO20">
        <f t="shared" si="1"/>
        <v>18</v>
      </c>
      <c r="AQ20" s="304"/>
      <c r="AR20" s="267" t="s">
        <v>1386</v>
      </c>
      <c r="AS20" s="267"/>
      <c r="AT20" s="267" t="str">
        <f>VLOOKUP(AO20,入力2!$AT$107:$BC$146,4)</f>
        <v/>
      </c>
      <c r="AU20" s="267" t="str">
        <f>VLOOKUP(AO20,入力2!$AT$107:$BC$146,8)</f>
        <v/>
      </c>
      <c r="AV20" s="262" t="str">
        <f>IF(RIGHT(VLOOKUP(AO20,入力2!$AT$107:$BC$146,5))="段",LEFT(VLOOKUP(AO20,入力2!$AT$107:$BC$146,5)),"")</f>
        <v/>
      </c>
      <c r="AW20" s="262" t="str">
        <f>IF(RIGHT(VLOOKUP(AO20,入力2!$AT$107:$BC$146,5))="級",LEFT(VLOOKUP(AO20,入力2!$AT$107:$BC$146,5)),"")</f>
        <v/>
      </c>
      <c r="AX20" s="262" t="str">
        <f>LEFT(VLOOKUP(AO20,入力2!$AT$107:$BC$146,6),1)</f>
        <v/>
      </c>
      <c r="AY20" s="262" t="str">
        <f>VLOOKUP(AO20,入力2!$AT$107:$BC$146,9)</f>
        <v/>
      </c>
      <c r="AZ20" s="243" t="str">
        <f>VLOOKUP(AO20,入力2!$AT$107:$BC$146,10)</f>
        <v/>
      </c>
    </row>
    <row r="21" spans="1:53">
      <c r="A21">
        <f t="shared" si="2"/>
        <v>5</v>
      </c>
      <c r="D21" s="150">
        <v>5</v>
      </c>
      <c r="E21" s="316" t="str">
        <f>VLOOKUP(A21,入力2!$AT$5:$BC$46,4)</f>
        <v/>
      </c>
      <c r="F21" s="317"/>
      <c r="G21" s="317"/>
      <c r="H21" s="317"/>
      <c r="I21" s="317"/>
      <c r="J21" s="317"/>
      <c r="K21" s="317"/>
      <c r="L21" s="318"/>
      <c r="M21" s="319" t="str">
        <f>VLOOKUP(A21,入力2!$AT$5:$BC$46,8)</f>
        <v/>
      </c>
      <c r="N21" s="320"/>
      <c r="O21" s="320"/>
      <c r="P21" s="320"/>
      <c r="Q21" s="320"/>
      <c r="R21" s="321"/>
      <c r="S21" s="114" t="str">
        <f>IF(RIGHT(VLOOKUP(A21,入力2!$AT$5:$BC$46,5))="段",LEFT(VLOOKUP(A21,入力2!$AT$5:$BC$46,5)),"")</f>
        <v/>
      </c>
      <c r="T21" s="114" t="str">
        <f>IF(RIGHT(VLOOKUP(A21,入力2!$AT$5:$BC$46,5))="級",LEFT(VLOOKUP(A21,入力2!$AT$5:$BC$46,5)),"")</f>
        <v/>
      </c>
      <c r="U21" s="114" t="str">
        <f>LEFT(VLOOKUP(A21,入力2!$AT$5:$BC$46,6),1)</f>
        <v/>
      </c>
      <c r="V21" s="152" t="str">
        <f>VLOOKUP(A21,入力2!$AT$5:$BC$46,9)</f>
        <v/>
      </c>
      <c r="W21" s="319" t="str">
        <f>VLOOKUP(A21,入力2!$AT$5:$BC$46,10)</f>
        <v/>
      </c>
      <c r="X21" s="320"/>
      <c r="Y21" s="320"/>
      <c r="Z21" s="322"/>
      <c r="AC21">
        <f t="shared" si="0"/>
        <v>19</v>
      </c>
      <c r="AE21" s="122">
        <v>19</v>
      </c>
      <c r="AF21" s="152" t="str">
        <f>VLOOKUP(AC21,入力2!$AT$47:$BC$106,4)</f>
        <v/>
      </c>
      <c r="AG21" s="152" t="str">
        <f>VLOOKUP(AC21,入力2!$AT$47:$BC$106,8)</f>
        <v/>
      </c>
      <c r="AH21" s="152" t="str">
        <f>IF(RIGHT(VLOOKUP(AC21,入力2!$AT$47:$BC$106,5))="段",LEFT(VLOOKUP(AC21,入力2!$AT$47:$BC$106,5)),"")</f>
        <v/>
      </c>
      <c r="AI21" s="152" t="str">
        <f>IF(RIGHT(VLOOKUP(AC21,入力2!$AT$47:$BC$106,5))="級",LEFT(VLOOKUP(AC21,入力2!$AT$47:$BC$106,5)),"")</f>
        <v/>
      </c>
      <c r="AJ21" s="152" t="str">
        <f>LEFT(VLOOKUP(AC21,入力2!$AT$47:$BC$106,6),1)</f>
        <v/>
      </c>
      <c r="AK21" s="152" t="str">
        <f>VLOOKUP(AC21,入力2!$AT$47:$BC$106,9)</f>
        <v/>
      </c>
      <c r="AL21" s="263" t="str">
        <f>VLOOKUP(AC21,入力2!$AT$47:$BC$106,10)</f>
        <v/>
      </c>
      <c r="AO21">
        <f t="shared" si="1"/>
        <v>19</v>
      </c>
      <c r="AQ21" s="304">
        <v>10</v>
      </c>
      <c r="AR21" s="268" t="s">
        <v>1385</v>
      </c>
      <c r="AS21" s="268"/>
      <c r="AT21" s="268" t="str">
        <f>VLOOKUP(AO21,入力2!$AT$107:$BC$146,4)</f>
        <v/>
      </c>
      <c r="AU21" s="268" t="str">
        <f>VLOOKUP(AO21,入力2!$AT$107:$BC$146,8)</f>
        <v/>
      </c>
      <c r="AV21" s="129" t="str">
        <f>IF(RIGHT(VLOOKUP(AO21,入力2!$AT$107:$BC$146,5))="段",LEFT(VLOOKUP(AO21,入力2!$AT$107:$BC$146,5)),"")</f>
        <v/>
      </c>
      <c r="AW21" s="129" t="str">
        <f>IF(RIGHT(VLOOKUP(AO21,入力2!$AT$107:$BC$146,5))="級",LEFT(VLOOKUP(AO21,入力2!$AT$107:$BC$146,5)),"")</f>
        <v/>
      </c>
      <c r="AX21" s="129" t="str">
        <f>LEFT(VLOOKUP(AO21,入力2!$AT$107:$BC$146,6),1)</f>
        <v/>
      </c>
      <c r="AY21" s="129" t="str">
        <f>VLOOKUP(AO21,入力2!$AT$107:$BC$146,9)</f>
        <v/>
      </c>
      <c r="AZ21" s="242" t="str">
        <f>VLOOKUP(AO21,入力2!$AT$107:$BC$146,10)</f>
        <v/>
      </c>
    </row>
    <row r="22" spans="1:53" s="127" customFormat="1">
      <c r="A22">
        <f t="shared" si="2"/>
        <v>6</v>
      </c>
      <c r="D22" s="122">
        <v>6</v>
      </c>
      <c r="E22" s="319" t="str">
        <f>VLOOKUP(A22,入力2!$AT$5:$BC$46,4)</f>
        <v/>
      </c>
      <c r="F22" s="320"/>
      <c r="G22" s="320"/>
      <c r="H22" s="320"/>
      <c r="I22" s="320"/>
      <c r="J22" s="320"/>
      <c r="K22" s="320"/>
      <c r="L22" s="321"/>
      <c r="M22" s="319" t="str">
        <f>VLOOKUP(A22,入力2!$AT$5:$BC$46,8)</f>
        <v/>
      </c>
      <c r="N22" s="320"/>
      <c r="O22" s="320"/>
      <c r="P22" s="320"/>
      <c r="Q22" s="320"/>
      <c r="R22" s="321"/>
      <c r="S22" s="114" t="str">
        <f>IF(RIGHT(VLOOKUP(A22,入力2!$AT$5:$BC$46,5))="段",LEFT(VLOOKUP(A22,入力2!$AT$5:$BC$46,5)),"")</f>
        <v/>
      </c>
      <c r="T22" s="114" t="str">
        <f>IF(RIGHT(VLOOKUP(A22,入力2!$AT$5:$BC$46,5))="級",LEFT(VLOOKUP(A22,入力2!$AT$5:$BC$46,5)),"")</f>
        <v/>
      </c>
      <c r="U22" s="114" t="str">
        <f>LEFT(VLOOKUP(A22,入力2!$AT$5:$BC$46,6),1)</f>
        <v/>
      </c>
      <c r="V22" s="152" t="str">
        <f>VLOOKUP(A22,入力2!$AT$5:$BC$46,9)</f>
        <v/>
      </c>
      <c r="W22" s="319" t="str">
        <f>VLOOKUP(A22,入力2!$AT$5:$BC$46,10)</f>
        <v/>
      </c>
      <c r="X22" s="320"/>
      <c r="Y22" s="320"/>
      <c r="Z22" s="322"/>
      <c r="AC22">
        <f t="shared" si="0"/>
        <v>20</v>
      </c>
      <c r="AE22" s="122">
        <v>20</v>
      </c>
      <c r="AF22" s="152" t="str">
        <f>VLOOKUP(AC22,入力2!$AT$47:$BC$106,4)</f>
        <v/>
      </c>
      <c r="AG22" s="152" t="str">
        <f>VLOOKUP(AC22,入力2!$AT$47:$BC$106,8)</f>
        <v/>
      </c>
      <c r="AH22" s="152" t="str">
        <f>IF(RIGHT(VLOOKUP(AC22,入力2!$AT$47:$BC$106,5))="段",LEFT(VLOOKUP(AC22,入力2!$AT$47:$BC$106,5)),"")</f>
        <v/>
      </c>
      <c r="AI22" s="152" t="str">
        <f>IF(RIGHT(VLOOKUP(AC22,入力2!$AT$47:$BC$106,5))="級",LEFT(VLOOKUP(AC22,入力2!$AT$47:$BC$106,5)),"")</f>
        <v/>
      </c>
      <c r="AJ22" s="152" t="str">
        <f>LEFT(VLOOKUP(AC22,入力2!$AT$47:$BC$106,6),1)</f>
        <v/>
      </c>
      <c r="AK22" s="152" t="str">
        <f>VLOOKUP(AC22,入力2!$AT$47:$BC$106,9)</f>
        <v/>
      </c>
      <c r="AL22" s="263" t="str">
        <f>VLOOKUP(AC22,入力2!$AT$47:$BC$106,10)</f>
        <v/>
      </c>
      <c r="AO22">
        <f t="shared" si="1"/>
        <v>20</v>
      </c>
      <c r="AP22"/>
      <c r="AQ22" s="304"/>
      <c r="AR22" s="269" t="s">
        <v>1386</v>
      </c>
      <c r="AS22" s="269"/>
      <c r="AT22" s="269" t="str">
        <f>VLOOKUP(AO22,入力2!$AT$107:$BC$146,4)</f>
        <v/>
      </c>
      <c r="AU22" s="269" t="str">
        <f>VLOOKUP(AO22,入力2!$AT$107:$BC$146,8)</f>
        <v/>
      </c>
      <c r="AV22" s="132" t="str">
        <f>IF(RIGHT(VLOOKUP(AO22,入力2!$AT$107:$BC$146,5))="段",LEFT(VLOOKUP(AO22,入力2!$AT$107:$BC$146,5)),"")</f>
        <v/>
      </c>
      <c r="AW22" s="132" t="str">
        <f>IF(RIGHT(VLOOKUP(AO22,入力2!$AT$107:$BC$146,5))="級",LEFT(VLOOKUP(AO22,入力2!$AT$107:$BC$146,5)),"")</f>
        <v/>
      </c>
      <c r="AX22" s="132" t="str">
        <f>LEFT(VLOOKUP(AO22,入力2!$AT$107:$BC$146,6),1)</f>
        <v/>
      </c>
      <c r="AY22" s="132" t="str">
        <f>VLOOKUP(AO22,入力2!$AT$107:$BC$146,9)</f>
        <v/>
      </c>
      <c r="AZ22" s="261" t="str">
        <f>VLOOKUP(AO22,入力2!$AT$107:$BC$146,10)</f>
        <v/>
      </c>
      <c r="BA22"/>
    </row>
    <row r="23" spans="1:53" ht="19.5" customHeight="1" thickBot="1">
      <c r="A23">
        <f t="shared" si="2"/>
        <v>7</v>
      </c>
      <c r="B23" s="126"/>
      <c r="D23" s="123">
        <v>7</v>
      </c>
      <c r="E23" s="312" t="str">
        <f>VLOOKUP(A23,入力2!$AT$5:$BC$46,4)</f>
        <v/>
      </c>
      <c r="F23" s="313"/>
      <c r="G23" s="313"/>
      <c r="H23" s="313"/>
      <c r="I23" s="313"/>
      <c r="J23" s="313"/>
      <c r="K23" s="313"/>
      <c r="L23" s="314"/>
      <c r="M23" s="312" t="str">
        <f>VLOOKUP(A23,入力2!$AT$5:$BC$46,8)</f>
        <v/>
      </c>
      <c r="N23" s="313"/>
      <c r="O23" s="313"/>
      <c r="P23" s="313"/>
      <c r="Q23" s="313"/>
      <c r="R23" s="314"/>
      <c r="S23" s="115" t="str">
        <f>IF(RIGHT(VLOOKUP(A23,入力2!$AT$5:$BC$46,5))="段",LEFT(VLOOKUP(A23,入力2!$AT$5:$BC$46,5)),"")</f>
        <v/>
      </c>
      <c r="T23" s="115" t="str">
        <f>IF(RIGHT(VLOOKUP(A23,入力2!$AT$5:$BC$46,5))="級",LEFT(VLOOKUP(A23,入力2!$AT$5:$BC$46,5)),"")</f>
        <v/>
      </c>
      <c r="U23" s="115" t="str">
        <f>LEFT(VLOOKUP(A23,入力2!$AT$5:$BC$46,6),1)</f>
        <v/>
      </c>
      <c r="V23" s="153" t="str">
        <f>VLOOKUP(A23,入力2!$AT$5:$BC$46,9)</f>
        <v/>
      </c>
      <c r="W23" s="312" t="str">
        <f>VLOOKUP(A23,入力2!$AT$5:$BC$46,10)</f>
        <v/>
      </c>
      <c r="X23" s="313"/>
      <c r="Y23" s="313"/>
      <c r="Z23" s="315"/>
      <c r="AB23" s="126"/>
      <c r="AC23">
        <f t="shared" si="0"/>
        <v>21</v>
      </c>
      <c r="AE23" s="122">
        <v>21</v>
      </c>
      <c r="AF23" s="152" t="str">
        <f>VLOOKUP(AC23,入力2!$AT$47:$BC$106,4)</f>
        <v/>
      </c>
      <c r="AG23" s="152" t="str">
        <f>VLOOKUP(AC23,入力2!$AT$47:$BC$106,8)</f>
        <v/>
      </c>
      <c r="AH23" s="152" t="str">
        <f>IF(RIGHT(VLOOKUP(AC23,入力2!$AT$47:$BC$106,5))="段",LEFT(VLOOKUP(AC23,入力2!$AT$47:$BC$106,5)),"")</f>
        <v/>
      </c>
      <c r="AI23" s="152" t="str">
        <f>IF(RIGHT(VLOOKUP(AC23,入力2!$AT$47:$BC$106,5))="級",LEFT(VLOOKUP(AC23,入力2!$AT$47:$BC$106,5)),"")</f>
        <v/>
      </c>
      <c r="AJ23" s="152" t="str">
        <f>LEFT(VLOOKUP(AC23,入力2!$AT$47:$BC$106,6),1)</f>
        <v/>
      </c>
      <c r="AK23" s="152" t="str">
        <f>VLOOKUP(AC23,入力2!$AT$47:$BC$106,9)</f>
        <v/>
      </c>
      <c r="AL23" s="263" t="str">
        <f>VLOOKUP(AC23,入力2!$AT$47:$BC$106,10)</f>
        <v/>
      </c>
      <c r="AO23">
        <f t="shared" si="1"/>
        <v>21</v>
      </c>
      <c r="AQ23" s="304">
        <v>11</v>
      </c>
      <c r="AR23" s="266" t="s">
        <v>1385</v>
      </c>
      <c r="AS23" s="266"/>
      <c r="AT23" s="266" t="str">
        <f>VLOOKUP(AO23,入力2!$AT$107:$BC$146,4)</f>
        <v/>
      </c>
      <c r="AU23" s="266" t="str">
        <f>VLOOKUP(AO23,入力2!$AT$107:$BC$146,8)</f>
        <v/>
      </c>
      <c r="AV23" s="259" t="str">
        <f>IF(RIGHT(VLOOKUP(AO23,入力2!$AT$107:$BC$146,5))="段",LEFT(VLOOKUP(AO23,入力2!$AT$107:$BC$146,5)),"")</f>
        <v/>
      </c>
      <c r="AW23" s="259" t="str">
        <f>IF(RIGHT(VLOOKUP(AO23,入力2!$AT$107:$BC$146,5))="級",LEFT(VLOOKUP(AO23,入力2!$AT$107:$BC$146,5)),"")</f>
        <v/>
      </c>
      <c r="AX23" s="259" t="str">
        <f>LEFT(VLOOKUP(AO23,入力2!$AT$107:$BC$146,6),1)</f>
        <v/>
      </c>
      <c r="AY23" s="259" t="str">
        <f>VLOOKUP(AO23,入力2!$AT$107:$BC$146,9)</f>
        <v/>
      </c>
      <c r="AZ23" s="260" t="str">
        <f>VLOOKUP(AO23,入力2!$AT$107:$BC$146,10)</f>
        <v/>
      </c>
    </row>
    <row r="24" spans="1:53">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C24">
        <f t="shared" si="0"/>
        <v>22</v>
      </c>
      <c r="AE24" s="122">
        <v>22</v>
      </c>
      <c r="AF24" s="152" t="str">
        <f>VLOOKUP(AC24,入力2!$AT$47:$BC$106,4)</f>
        <v/>
      </c>
      <c r="AG24" s="152" t="str">
        <f>VLOOKUP(AC24,入力2!$AT$47:$BC$106,8)</f>
        <v/>
      </c>
      <c r="AH24" s="152" t="str">
        <f>IF(RIGHT(VLOOKUP(AC24,入力2!$AT$47:$BC$106,5))="段",LEFT(VLOOKUP(AC24,入力2!$AT$47:$BC$106,5)),"")</f>
        <v/>
      </c>
      <c r="AI24" s="152" t="str">
        <f>IF(RIGHT(VLOOKUP(AC24,入力2!$AT$47:$BC$106,5))="級",LEFT(VLOOKUP(AC24,入力2!$AT$47:$BC$106,5)),"")</f>
        <v/>
      </c>
      <c r="AJ24" s="152" t="str">
        <f>LEFT(VLOOKUP(AC24,入力2!$AT$47:$BC$106,6),1)</f>
        <v/>
      </c>
      <c r="AK24" s="152" t="str">
        <f>VLOOKUP(AC24,入力2!$AT$47:$BC$106,9)</f>
        <v/>
      </c>
      <c r="AL24" s="263" t="str">
        <f>VLOOKUP(AC24,入力2!$AT$47:$BC$106,10)</f>
        <v/>
      </c>
      <c r="AO24">
        <f t="shared" si="1"/>
        <v>22</v>
      </c>
      <c r="AQ24" s="304"/>
      <c r="AR24" s="267" t="s">
        <v>1386</v>
      </c>
      <c r="AS24" s="267"/>
      <c r="AT24" s="267" t="str">
        <f>VLOOKUP(AO24,入力2!$AT$107:$BC$146,4)</f>
        <v/>
      </c>
      <c r="AU24" s="267" t="str">
        <f>VLOOKUP(AO24,入力2!$AT$107:$BC$146,8)</f>
        <v/>
      </c>
      <c r="AV24" s="262" t="str">
        <f>IF(RIGHT(VLOOKUP(AO24,入力2!$AT$107:$BC$146,5))="段",LEFT(VLOOKUP(AO24,入力2!$AT$107:$BC$146,5)),"")</f>
        <v/>
      </c>
      <c r="AW24" s="262" t="str">
        <f>IF(RIGHT(VLOOKUP(AO24,入力2!$AT$107:$BC$146,5))="級",LEFT(VLOOKUP(AO24,入力2!$AT$107:$BC$146,5)),"")</f>
        <v/>
      </c>
      <c r="AX24" s="262" t="str">
        <f>LEFT(VLOOKUP(AO24,入力2!$AT$107:$BC$146,6),1)</f>
        <v/>
      </c>
      <c r="AY24" s="262" t="str">
        <f>VLOOKUP(AO24,入力2!$AT$107:$BC$146,9)</f>
        <v/>
      </c>
      <c r="AZ24" s="243" t="str">
        <f>VLOOKUP(AO24,入力2!$AT$107:$BC$146,10)</f>
        <v/>
      </c>
    </row>
    <row r="25" spans="1:53">
      <c r="AC25">
        <f t="shared" si="0"/>
        <v>23</v>
      </c>
      <c r="AE25" s="122">
        <v>23</v>
      </c>
      <c r="AF25" s="152" t="str">
        <f>VLOOKUP(AC25,入力2!$AT$47:$BC$106,4)</f>
        <v/>
      </c>
      <c r="AG25" s="152" t="str">
        <f>VLOOKUP(AC25,入力2!$AT$47:$BC$106,8)</f>
        <v/>
      </c>
      <c r="AH25" s="152" t="str">
        <f>IF(RIGHT(VLOOKUP(AC25,入力2!$AT$47:$BC$106,5))="段",LEFT(VLOOKUP(AC25,入力2!$AT$47:$BC$106,5)),"")</f>
        <v/>
      </c>
      <c r="AI25" s="152" t="str">
        <f>IF(RIGHT(VLOOKUP(AC25,入力2!$AT$47:$BC$106,5))="級",LEFT(VLOOKUP(AC25,入力2!$AT$47:$BC$106,5)),"")</f>
        <v/>
      </c>
      <c r="AJ25" s="152" t="str">
        <f>LEFT(VLOOKUP(AC25,入力2!$AT$47:$BC$106,6),1)</f>
        <v/>
      </c>
      <c r="AK25" s="152" t="str">
        <f>VLOOKUP(AC25,入力2!$AT$47:$BC$106,9)</f>
        <v/>
      </c>
      <c r="AL25" s="263" t="str">
        <f>VLOOKUP(AC25,入力2!$AT$47:$BC$106,10)</f>
        <v/>
      </c>
      <c r="AO25">
        <f t="shared" si="1"/>
        <v>23</v>
      </c>
      <c r="AQ25" s="304">
        <v>12</v>
      </c>
      <c r="AR25" s="268" t="s">
        <v>1385</v>
      </c>
      <c r="AS25" s="268"/>
      <c r="AT25" s="268" t="str">
        <f>VLOOKUP(AO25,入力2!$AT$107:$BC$146,4)</f>
        <v/>
      </c>
      <c r="AU25" s="268" t="str">
        <f>VLOOKUP(AO25,入力2!$AT$107:$BC$146,8)</f>
        <v/>
      </c>
      <c r="AV25" s="129" t="str">
        <f>IF(RIGHT(VLOOKUP(AO25,入力2!$AT$107:$BC$146,5))="段",LEFT(VLOOKUP(AO25,入力2!$AT$107:$BC$146,5)),"")</f>
        <v/>
      </c>
      <c r="AW25" s="129" t="str">
        <f>IF(RIGHT(VLOOKUP(AO25,入力2!$AT$107:$BC$146,5))="級",LEFT(VLOOKUP(AO25,入力2!$AT$107:$BC$146,5)),"")</f>
        <v/>
      </c>
      <c r="AX25" s="129" t="str">
        <f>LEFT(VLOOKUP(AO25,入力2!$AT$107:$BC$146,6),1)</f>
        <v/>
      </c>
      <c r="AY25" s="129" t="str">
        <f>VLOOKUP(AO25,入力2!$AT$107:$BC$146,9)</f>
        <v/>
      </c>
      <c r="AZ25" s="242" t="str">
        <f>VLOOKUP(AO25,入力2!$AT$107:$BC$146,10)</f>
        <v/>
      </c>
      <c r="BA25" s="127"/>
    </row>
    <row r="26" spans="1:53" ht="18.75" customHeight="1">
      <c r="A26" s="126">
        <v>1</v>
      </c>
      <c r="B26" s="126"/>
      <c r="AC26">
        <f t="shared" si="0"/>
        <v>24</v>
      </c>
      <c r="AE26" s="122">
        <v>24</v>
      </c>
      <c r="AF26" s="152" t="str">
        <f>VLOOKUP(AC26,入力2!$AT$47:$BC$106,4)</f>
        <v/>
      </c>
      <c r="AG26" s="152" t="str">
        <f>VLOOKUP(AC26,入力2!$AT$47:$BC$106,8)</f>
        <v/>
      </c>
      <c r="AH26" s="152" t="str">
        <f>IF(RIGHT(VLOOKUP(AC26,入力2!$AT$47:$BC$106,5))="段",LEFT(VLOOKUP(AC26,入力2!$AT$47:$BC$106,5)),"")</f>
        <v/>
      </c>
      <c r="AI26" s="152" t="str">
        <f>IF(RIGHT(VLOOKUP(AC26,入力2!$AT$47:$BC$106,5))="級",LEFT(VLOOKUP(AC26,入力2!$AT$47:$BC$106,5)),"")</f>
        <v/>
      </c>
      <c r="AJ26" s="152" t="str">
        <f>LEFT(VLOOKUP(AC26,入力2!$AT$47:$BC$106,6),1)</f>
        <v/>
      </c>
      <c r="AK26" s="152" t="str">
        <f>VLOOKUP(AC26,入力2!$AT$47:$BC$106,9)</f>
        <v/>
      </c>
      <c r="AL26" s="263" t="str">
        <f>VLOOKUP(AC26,入力2!$AT$47:$BC$106,10)</f>
        <v/>
      </c>
      <c r="AO26">
        <f t="shared" si="1"/>
        <v>24</v>
      </c>
      <c r="AQ26" s="304"/>
      <c r="AR26" s="269" t="s">
        <v>1386</v>
      </c>
      <c r="AS26" s="269"/>
      <c r="AT26" s="269" t="str">
        <f>VLOOKUP(AO26,入力2!$AT$107:$BC$146,4)</f>
        <v/>
      </c>
      <c r="AU26" s="269" t="str">
        <f>VLOOKUP(AO26,入力2!$AT$107:$BC$146,8)</f>
        <v/>
      </c>
      <c r="AV26" s="132" t="str">
        <f>IF(RIGHT(VLOOKUP(AO26,入力2!$AT$107:$BC$146,5))="段",LEFT(VLOOKUP(AO26,入力2!$AT$107:$BC$146,5)),"")</f>
        <v/>
      </c>
      <c r="AW26" s="132" t="str">
        <f>IF(RIGHT(VLOOKUP(AO26,入力2!$AT$107:$BC$146,5))="級",LEFT(VLOOKUP(AO26,入力2!$AT$107:$BC$146,5)),"")</f>
        <v/>
      </c>
      <c r="AX26" s="132" t="str">
        <f>LEFT(VLOOKUP(AO26,入力2!$AT$107:$BC$146,6),1)</f>
        <v/>
      </c>
      <c r="AY26" s="132" t="str">
        <f>VLOOKUP(AO26,入力2!$AT$107:$BC$146,9)</f>
        <v/>
      </c>
      <c r="AZ26" s="261" t="str">
        <f>VLOOKUP(AO26,入力2!$AT$107:$BC$146,10)</f>
        <v/>
      </c>
    </row>
    <row r="27" spans="1:53">
      <c r="A27">
        <f>(A26-1)*5+1</f>
        <v>1</v>
      </c>
      <c r="AC27">
        <f t="shared" si="0"/>
        <v>25</v>
      </c>
      <c r="AE27" s="122">
        <v>25</v>
      </c>
      <c r="AF27" s="152" t="str">
        <f>VLOOKUP(AC27,入力2!$AT$47:$BC$106,4)</f>
        <v/>
      </c>
      <c r="AG27" s="152" t="str">
        <f>VLOOKUP(AC27,入力2!$AT$47:$BC$106,8)</f>
        <v/>
      </c>
      <c r="AH27" s="152" t="str">
        <f>IF(RIGHT(VLOOKUP(AC27,入力2!$AT$47:$BC$106,5))="段",LEFT(VLOOKUP(AC27,入力2!$AT$47:$BC$106,5)),"")</f>
        <v/>
      </c>
      <c r="AI27" s="152" t="str">
        <f>IF(RIGHT(VLOOKUP(AC27,入力2!$AT$47:$BC$106,5))="級",LEFT(VLOOKUP(AC27,入力2!$AT$47:$BC$106,5)),"")</f>
        <v/>
      </c>
      <c r="AJ27" s="152" t="str">
        <f>LEFT(VLOOKUP(AC27,入力2!$AT$47:$BC$106,6),1)</f>
        <v/>
      </c>
      <c r="AK27" s="152" t="str">
        <f>VLOOKUP(AC27,入力2!$AT$47:$BC$106,9)</f>
        <v/>
      </c>
      <c r="AL27" s="263" t="str">
        <f>VLOOKUP(AC27,入力2!$AT$47:$BC$106,10)</f>
        <v/>
      </c>
      <c r="AO27">
        <f t="shared" si="1"/>
        <v>25</v>
      </c>
      <c r="AQ27" s="304">
        <v>13</v>
      </c>
      <c r="AR27" s="266" t="s">
        <v>1385</v>
      </c>
      <c r="AS27" s="266"/>
      <c r="AT27" s="266" t="str">
        <f>VLOOKUP(AO27,入力2!$AT$107:$BC$146,4)</f>
        <v/>
      </c>
      <c r="AU27" s="266" t="str">
        <f>VLOOKUP(AO27,入力2!$AT$107:$BC$146,8)</f>
        <v/>
      </c>
      <c r="AV27" s="259" t="str">
        <f>IF(RIGHT(VLOOKUP(AO27,入力2!$AT$107:$BC$146,5))="段",LEFT(VLOOKUP(AO27,入力2!$AT$107:$BC$146,5)),"")</f>
        <v/>
      </c>
      <c r="AW27" s="259" t="str">
        <f>IF(RIGHT(VLOOKUP(AO27,入力2!$AT$107:$BC$146,5))="級",LEFT(VLOOKUP(AO27,入力2!$AT$107:$BC$146,5)),"")</f>
        <v/>
      </c>
      <c r="AX27" s="259" t="str">
        <f>LEFT(VLOOKUP(AO27,入力2!$AT$107:$BC$146,6),1)</f>
        <v/>
      </c>
      <c r="AY27" s="259" t="str">
        <f>VLOOKUP(AO27,入力2!$AT$107:$BC$146,9)</f>
        <v/>
      </c>
      <c r="AZ27" s="260" t="str">
        <f>VLOOKUP(AO27,入力2!$AT$107:$BC$146,10)</f>
        <v/>
      </c>
    </row>
    <row r="28" spans="1:53">
      <c r="A28">
        <f>A27+1</f>
        <v>2</v>
      </c>
      <c r="AC28">
        <f t="shared" si="0"/>
        <v>26</v>
      </c>
      <c r="AE28" s="122">
        <v>26</v>
      </c>
      <c r="AF28" s="152" t="str">
        <f>VLOOKUP(AC28,入力2!$AT$47:$BC$106,4)</f>
        <v/>
      </c>
      <c r="AG28" s="152" t="str">
        <f>VLOOKUP(AC28,入力2!$AT$47:$BC$106,8)</f>
        <v/>
      </c>
      <c r="AH28" s="152" t="str">
        <f>IF(RIGHT(VLOOKUP(AC28,入力2!$AT$47:$BC$106,5))="段",LEFT(VLOOKUP(AC28,入力2!$AT$47:$BC$106,5)),"")</f>
        <v/>
      </c>
      <c r="AI28" s="152" t="str">
        <f>IF(RIGHT(VLOOKUP(AC28,入力2!$AT$47:$BC$106,5))="級",LEFT(VLOOKUP(AC28,入力2!$AT$47:$BC$106,5)),"")</f>
        <v/>
      </c>
      <c r="AJ28" s="152" t="str">
        <f>LEFT(VLOOKUP(AC28,入力2!$AT$47:$BC$106,6),1)</f>
        <v/>
      </c>
      <c r="AK28" s="152" t="str">
        <f>VLOOKUP(AC28,入力2!$AT$47:$BC$106,9)</f>
        <v/>
      </c>
      <c r="AL28" s="263" t="str">
        <f>VLOOKUP(AC28,入力2!$AT$47:$BC$106,10)</f>
        <v/>
      </c>
      <c r="AO28">
        <f t="shared" si="1"/>
        <v>26</v>
      </c>
      <c r="AQ28" s="304"/>
      <c r="AR28" s="267" t="s">
        <v>1386</v>
      </c>
      <c r="AS28" s="267"/>
      <c r="AT28" s="267" t="str">
        <f>VLOOKUP(AO28,入力2!$AT$107:$BC$146,4)</f>
        <v/>
      </c>
      <c r="AU28" s="267" t="str">
        <f>VLOOKUP(AO28,入力2!$AT$107:$BC$146,8)</f>
        <v/>
      </c>
      <c r="AV28" s="262" t="str">
        <f>IF(RIGHT(VLOOKUP(AO28,入力2!$AT$107:$BC$146,5))="段",LEFT(VLOOKUP(AO28,入力2!$AT$107:$BC$146,5)),"")</f>
        <v/>
      </c>
      <c r="AW28" s="262" t="str">
        <f>IF(RIGHT(VLOOKUP(AO28,入力2!$AT$107:$BC$146,5))="級",LEFT(VLOOKUP(AO28,入力2!$AT$107:$BC$146,5)),"")</f>
        <v/>
      </c>
      <c r="AX28" s="262" t="str">
        <f>LEFT(VLOOKUP(AO28,入力2!$AT$107:$BC$146,6),1)</f>
        <v/>
      </c>
      <c r="AY28" s="262" t="str">
        <f>VLOOKUP(AO28,入力2!$AT$107:$BC$146,9)</f>
        <v/>
      </c>
      <c r="AZ28" s="243" t="str">
        <f>VLOOKUP(AO28,入力2!$AT$107:$BC$146,10)</f>
        <v/>
      </c>
    </row>
    <row r="29" spans="1:53">
      <c r="A29">
        <f t="shared" ref="A29:A30" si="3">A28+1</f>
        <v>3</v>
      </c>
      <c r="AC29">
        <f t="shared" si="0"/>
        <v>27</v>
      </c>
      <c r="AE29" s="122">
        <v>27</v>
      </c>
      <c r="AF29" s="152" t="str">
        <f>VLOOKUP(AC29,入力2!$AT$47:$BC$106,4)</f>
        <v/>
      </c>
      <c r="AG29" s="152" t="str">
        <f>VLOOKUP(AC29,入力2!$AT$47:$BC$106,8)</f>
        <v/>
      </c>
      <c r="AH29" s="152" t="str">
        <f>IF(RIGHT(VLOOKUP(AC29,入力2!$AT$47:$BC$106,5))="段",LEFT(VLOOKUP(AC29,入力2!$AT$47:$BC$106,5)),"")</f>
        <v/>
      </c>
      <c r="AI29" s="152" t="str">
        <f>IF(RIGHT(VLOOKUP(AC29,入力2!$AT$47:$BC$106,5))="級",LEFT(VLOOKUP(AC29,入力2!$AT$47:$BC$106,5)),"")</f>
        <v/>
      </c>
      <c r="AJ29" s="152" t="str">
        <f>LEFT(VLOOKUP(AC29,入力2!$AT$47:$BC$106,6),1)</f>
        <v/>
      </c>
      <c r="AK29" s="152" t="str">
        <f>VLOOKUP(AC29,入力2!$AT$47:$BC$106,9)</f>
        <v/>
      </c>
      <c r="AL29" s="263" t="str">
        <f>VLOOKUP(AC29,入力2!$AT$47:$BC$106,10)</f>
        <v/>
      </c>
      <c r="AO29">
        <f t="shared" si="1"/>
        <v>27</v>
      </c>
      <c r="AQ29" s="304">
        <v>14</v>
      </c>
      <c r="AR29" s="268" t="s">
        <v>1385</v>
      </c>
      <c r="AS29" s="268"/>
      <c r="AT29" s="268" t="str">
        <f>VLOOKUP(AO29,入力2!$AT$107:$BC$146,4)</f>
        <v/>
      </c>
      <c r="AU29" s="268" t="str">
        <f>VLOOKUP(AO29,入力2!$AT$107:$BC$146,8)</f>
        <v/>
      </c>
      <c r="AV29" s="129" t="str">
        <f>IF(RIGHT(VLOOKUP(AO29,入力2!$AT$107:$BC$146,5))="段",LEFT(VLOOKUP(AO29,入力2!$AT$107:$BC$146,5)),"")</f>
        <v/>
      </c>
      <c r="AW29" s="129" t="str">
        <f>IF(RIGHT(VLOOKUP(AO29,入力2!$AT$107:$BC$146,5))="級",LEFT(VLOOKUP(AO29,入力2!$AT$107:$BC$146,5)),"")</f>
        <v/>
      </c>
      <c r="AX29" s="129" t="str">
        <f>LEFT(VLOOKUP(AO29,入力2!$AT$107:$BC$146,6),1)</f>
        <v/>
      </c>
      <c r="AY29" s="129" t="str">
        <f>VLOOKUP(AO29,入力2!$AT$107:$BC$146,9)</f>
        <v/>
      </c>
      <c r="AZ29" s="242" t="str">
        <f>VLOOKUP(AO29,入力2!$AT$107:$BC$146,10)</f>
        <v/>
      </c>
    </row>
    <row r="30" spans="1:53" ht="19.5" customHeight="1">
      <c r="A30">
        <f t="shared" si="3"/>
        <v>4</v>
      </c>
      <c r="AC30">
        <f t="shared" si="0"/>
        <v>28</v>
      </c>
      <c r="AE30" s="122">
        <v>28</v>
      </c>
      <c r="AF30" s="152" t="str">
        <f>VLOOKUP(AC30,入力2!$AT$47:$BC$106,4)</f>
        <v/>
      </c>
      <c r="AG30" s="152" t="str">
        <f>VLOOKUP(AC30,入力2!$AT$47:$BC$106,8)</f>
        <v/>
      </c>
      <c r="AH30" s="152" t="str">
        <f>IF(RIGHT(VLOOKUP(AC30,入力2!$AT$47:$BC$106,5))="段",LEFT(VLOOKUP(AC30,入力2!$AT$47:$BC$106,5)),"")</f>
        <v/>
      </c>
      <c r="AI30" s="152" t="str">
        <f>IF(RIGHT(VLOOKUP(AC30,入力2!$AT$47:$BC$106,5))="級",LEFT(VLOOKUP(AC30,入力2!$AT$47:$BC$106,5)),"")</f>
        <v/>
      </c>
      <c r="AJ30" s="152" t="str">
        <f>LEFT(VLOOKUP(AC30,入力2!$AT$47:$BC$106,6),1)</f>
        <v/>
      </c>
      <c r="AK30" s="152" t="str">
        <f>VLOOKUP(AC30,入力2!$AT$47:$BC$106,9)</f>
        <v/>
      </c>
      <c r="AL30" s="263" t="str">
        <f>VLOOKUP(AC30,入力2!$AT$47:$BC$106,10)</f>
        <v/>
      </c>
      <c r="AO30">
        <f t="shared" si="1"/>
        <v>28</v>
      </c>
      <c r="AQ30" s="304"/>
      <c r="AR30" s="269" t="s">
        <v>1386</v>
      </c>
      <c r="AS30" s="269"/>
      <c r="AT30" s="269" t="str">
        <f>VLOOKUP(AO30,入力2!$AT$107:$BC$146,4)</f>
        <v/>
      </c>
      <c r="AU30" s="269" t="str">
        <f>VLOOKUP(AO30,入力2!$AT$107:$BC$146,8)</f>
        <v/>
      </c>
      <c r="AV30" s="132" t="str">
        <f>IF(RIGHT(VLOOKUP(AO30,入力2!$AT$107:$BC$146,5))="段",LEFT(VLOOKUP(AO30,入力2!$AT$107:$BC$146,5)),"")</f>
        <v/>
      </c>
      <c r="AW30" s="132" t="str">
        <f>IF(RIGHT(VLOOKUP(AO30,入力2!$AT$107:$BC$146,5))="級",LEFT(VLOOKUP(AO30,入力2!$AT$107:$BC$146,5)),"")</f>
        <v/>
      </c>
      <c r="AX30" s="132" t="str">
        <f>LEFT(VLOOKUP(AO30,入力2!$AT$107:$BC$146,6),1)</f>
        <v/>
      </c>
      <c r="AY30" s="132" t="str">
        <f>VLOOKUP(AO30,入力2!$AT$107:$BC$146,9)</f>
        <v/>
      </c>
      <c r="AZ30" s="261" t="str">
        <f>VLOOKUP(AO30,入力2!$AT$107:$BC$146,10)</f>
        <v/>
      </c>
    </row>
    <row r="31" spans="1:53">
      <c r="A31">
        <v>5</v>
      </c>
      <c r="AC31">
        <f t="shared" si="0"/>
        <v>29</v>
      </c>
      <c r="AE31" s="122">
        <v>29</v>
      </c>
      <c r="AF31" s="152" t="str">
        <f>VLOOKUP(AC31,入力2!$AT$47:$BC$106,4)</f>
        <v/>
      </c>
      <c r="AG31" s="152" t="str">
        <f>VLOOKUP(AC31,入力2!$AT$47:$BC$106,8)</f>
        <v/>
      </c>
      <c r="AH31" s="152" t="str">
        <f>IF(RIGHT(VLOOKUP(AC31,入力2!$AT$47:$BC$106,5))="段",LEFT(VLOOKUP(AC31,入力2!$AT$47:$BC$106,5)),"")</f>
        <v/>
      </c>
      <c r="AI31" s="152" t="str">
        <f>IF(RIGHT(VLOOKUP(AC31,入力2!$AT$47:$BC$106,5))="級",LEFT(VLOOKUP(AC31,入力2!$AT$47:$BC$106,5)),"")</f>
        <v/>
      </c>
      <c r="AJ31" s="152" t="str">
        <f>LEFT(VLOOKUP(AC31,入力2!$AT$47:$BC$106,6),1)</f>
        <v/>
      </c>
      <c r="AK31" s="152" t="str">
        <f>VLOOKUP(AC31,入力2!$AT$47:$BC$106,9)</f>
        <v/>
      </c>
      <c r="AL31" s="263" t="str">
        <f>VLOOKUP(AC31,入力2!$AT$47:$BC$106,10)</f>
        <v/>
      </c>
      <c r="AO31">
        <f t="shared" si="1"/>
        <v>29</v>
      </c>
      <c r="AQ31" s="304">
        <v>15</v>
      </c>
      <c r="AR31" s="266" t="s">
        <v>1385</v>
      </c>
      <c r="AS31" s="266"/>
      <c r="AT31" s="266" t="str">
        <f>VLOOKUP(AO31,入力2!$AT$107:$BC$146,4)</f>
        <v/>
      </c>
      <c r="AU31" s="266" t="str">
        <f>VLOOKUP(AO31,入力2!$AT$107:$BC$146,8)</f>
        <v/>
      </c>
      <c r="AV31" s="259" t="str">
        <f>IF(RIGHT(VLOOKUP(AO31,入力2!$AT$107:$BC$146,5))="段",LEFT(VLOOKUP(AO31,入力2!$AT$107:$BC$146,5)),"")</f>
        <v/>
      </c>
      <c r="AW31" s="259" t="str">
        <f>IF(RIGHT(VLOOKUP(AO31,入力2!$AT$107:$BC$146,5))="級",LEFT(VLOOKUP(AO31,入力2!$AT$107:$BC$146,5)),"")</f>
        <v/>
      </c>
      <c r="AX31" s="259" t="str">
        <f>LEFT(VLOOKUP(AO31,入力2!$AT$107:$BC$146,6),1)</f>
        <v/>
      </c>
      <c r="AY31" s="259" t="str">
        <f>VLOOKUP(AO31,入力2!$AT$107:$BC$146,9)</f>
        <v/>
      </c>
      <c r="AZ31" s="260" t="str">
        <f>VLOOKUP(AO31,入力2!$AT$107:$BC$146,10)</f>
        <v/>
      </c>
    </row>
    <row r="32" spans="1:53">
      <c r="A32">
        <v>6</v>
      </c>
      <c r="AC32">
        <f t="shared" si="0"/>
        <v>30</v>
      </c>
      <c r="AE32" s="122">
        <v>30</v>
      </c>
      <c r="AF32" s="152" t="str">
        <f>VLOOKUP(AC32,入力2!$AT$47:$BC$106,4)</f>
        <v/>
      </c>
      <c r="AG32" s="152" t="str">
        <f>VLOOKUP(AC32,入力2!$AT$47:$BC$106,8)</f>
        <v/>
      </c>
      <c r="AH32" s="152" t="str">
        <f>IF(RIGHT(VLOOKUP(AC32,入力2!$AT$47:$BC$106,5))="段",LEFT(VLOOKUP(AC32,入力2!$AT$47:$BC$106,5)),"")</f>
        <v/>
      </c>
      <c r="AI32" s="152" t="str">
        <f>IF(RIGHT(VLOOKUP(AC32,入力2!$AT$47:$BC$106,5))="級",LEFT(VLOOKUP(AC32,入力2!$AT$47:$BC$106,5)),"")</f>
        <v/>
      </c>
      <c r="AJ32" s="152" t="str">
        <f>LEFT(VLOOKUP(AC32,入力2!$AT$47:$BC$106,6),1)</f>
        <v/>
      </c>
      <c r="AK32" s="152" t="str">
        <f>VLOOKUP(AC32,入力2!$AT$47:$BC$106,9)</f>
        <v/>
      </c>
      <c r="AL32" s="263" t="str">
        <f>VLOOKUP(AC32,入力2!$AT$47:$BC$106,10)</f>
        <v/>
      </c>
      <c r="AO32">
        <f t="shared" si="1"/>
        <v>30</v>
      </c>
      <c r="AQ32" s="304"/>
      <c r="AR32" s="267" t="s">
        <v>1386</v>
      </c>
      <c r="AS32" s="267"/>
      <c r="AT32" s="267" t="str">
        <f>VLOOKUP(AO32,入力2!$AT$107:$BC$146,4)</f>
        <v/>
      </c>
      <c r="AU32" s="267" t="str">
        <f>VLOOKUP(AO32,入力2!$AT$107:$BC$146,8)</f>
        <v/>
      </c>
      <c r="AV32" s="262" t="str">
        <f>IF(RIGHT(VLOOKUP(AO32,入力2!$AT$107:$BC$146,5))="段",LEFT(VLOOKUP(AO32,入力2!$AT$107:$BC$146,5)),"")</f>
        <v/>
      </c>
      <c r="AW32" s="262" t="str">
        <f>IF(RIGHT(VLOOKUP(AO32,入力2!$AT$107:$BC$146,5))="級",LEFT(VLOOKUP(AO32,入力2!$AT$107:$BC$146,5)),"")</f>
        <v/>
      </c>
      <c r="AX32" s="262" t="str">
        <f>LEFT(VLOOKUP(AO32,入力2!$AT$107:$BC$146,6),1)</f>
        <v/>
      </c>
      <c r="AY32" s="262" t="str">
        <f>VLOOKUP(AO32,入力2!$AT$107:$BC$146,9)</f>
        <v/>
      </c>
      <c r="AZ32" s="243" t="str">
        <f>VLOOKUP(AO32,入力2!$AT$107:$BC$146,10)</f>
        <v/>
      </c>
    </row>
    <row r="33" spans="4:53">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C33">
        <f t="shared" si="0"/>
        <v>31</v>
      </c>
      <c r="AE33" s="122">
        <v>31</v>
      </c>
      <c r="AF33" s="152" t="str">
        <f>VLOOKUP(AC33,入力2!$AT$47:$BC$106,4)</f>
        <v/>
      </c>
      <c r="AG33" s="152" t="str">
        <f>VLOOKUP(AC33,入力2!$AT$47:$BC$106,8)</f>
        <v/>
      </c>
      <c r="AH33" s="152" t="str">
        <f>IF(RIGHT(VLOOKUP(AC33,入力2!$AT$47:$BC$106,5))="段",LEFT(VLOOKUP(AC33,入力2!$AT$47:$BC$106,5)),"")</f>
        <v/>
      </c>
      <c r="AI33" s="152" t="str">
        <f>IF(RIGHT(VLOOKUP(AC33,入力2!$AT$47:$BC$106,5))="級",LEFT(VLOOKUP(AC33,入力2!$AT$47:$BC$106,5)),"")</f>
        <v/>
      </c>
      <c r="AJ33" s="152" t="str">
        <f>LEFT(VLOOKUP(AC33,入力2!$AT$47:$BC$106,6),1)</f>
        <v/>
      </c>
      <c r="AK33" s="152" t="str">
        <f>VLOOKUP(AC33,入力2!$AT$47:$BC$106,9)</f>
        <v/>
      </c>
      <c r="AL33" s="263" t="str">
        <f>VLOOKUP(AC33,入力2!$AT$47:$BC$106,10)</f>
        <v/>
      </c>
      <c r="AO33">
        <f t="shared" si="1"/>
        <v>31</v>
      </c>
      <c r="AQ33" s="304">
        <v>16</v>
      </c>
      <c r="AR33" s="268" t="s">
        <v>1385</v>
      </c>
      <c r="AS33" s="268"/>
      <c r="AT33" s="268" t="str">
        <f>VLOOKUP(AO33,入力2!$AT$107:$BC$146,4)</f>
        <v/>
      </c>
      <c r="AU33" s="268" t="str">
        <f>VLOOKUP(AO33,入力2!$AT$107:$BC$146,8)</f>
        <v/>
      </c>
      <c r="AV33" s="129" t="str">
        <f>IF(RIGHT(VLOOKUP(AO33,入力2!$AT$107:$BC$146,5))="段",LEFT(VLOOKUP(AO33,入力2!$AT$107:$BC$146,5)),"")</f>
        <v/>
      </c>
      <c r="AW33" s="129" t="str">
        <f>IF(RIGHT(VLOOKUP(AO33,入力2!$AT$107:$BC$146,5))="級",LEFT(VLOOKUP(AO33,入力2!$AT$107:$BC$146,5)),"")</f>
        <v/>
      </c>
      <c r="AX33" s="129" t="str">
        <f>LEFT(VLOOKUP(AO33,入力2!$AT$107:$BC$146,6),1)</f>
        <v/>
      </c>
      <c r="AY33" s="129" t="str">
        <f>VLOOKUP(AO33,入力2!$AT$107:$BC$146,9)</f>
        <v/>
      </c>
      <c r="AZ33" s="242" t="str">
        <f>VLOOKUP(AO33,入力2!$AT$107:$BC$146,10)</f>
        <v/>
      </c>
    </row>
    <row r="34" spans="4:53">
      <c r="D34" s="157"/>
      <c r="E34" s="157" t="s">
        <v>1520</v>
      </c>
      <c r="F34" s="157"/>
      <c r="G34" s="157"/>
      <c r="H34" s="157"/>
      <c r="I34" s="157"/>
      <c r="J34" s="157"/>
      <c r="K34" s="157"/>
      <c r="L34" s="157"/>
      <c r="M34" s="157"/>
      <c r="N34" s="157"/>
      <c r="O34" s="157"/>
      <c r="P34" s="157"/>
      <c r="Q34" s="157"/>
      <c r="R34" s="157"/>
      <c r="S34" s="157"/>
      <c r="T34" s="157"/>
      <c r="U34" s="157"/>
      <c r="V34" s="157"/>
      <c r="W34" s="157"/>
      <c r="X34" s="157"/>
      <c r="Y34" s="157"/>
      <c r="Z34" s="157"/>
      <c r="AA34" s="158"/>
      <c r="AC34">
        <f t="shared" si="0"/>
        <v>32</v>
      </c>
      <c r="AE34" s="122">
        <v>32</v>
      </c>
      <c r="AF34" s="152" t="str">
        <f>VLOOKUP(AC34,入力2!$AT$47:$BC$106,4)</f>
        <v/>
      </c>
      <c r="AG34" s="152" t="str">
        <f>VLOOKUP(AC34,入力2!$AT$47:$BC$106,8)</f>
        <v/>
      </c>
      <c r="AH34" s="152" t="str">
        <f>IF(RIGHT(VLOOKUP(AC34,入力2!$AT$47:$BC$106,5))="段",LEFT(VLOOKUP(AC34,入力2!$AT$47:$BC$106,5)),"")</f>
        <v/>
      </c>
      <c r="AI34" s="152" t="str">
        <f>IF(RIGHT(VLOOKUP(AC34,入力2!$AT$47:$BC$106,5))="級",LEFT(VLOOKUP(AC34,入力2!$AT$47:$BC$106,5)),"")</f>
        <v/>
      </c>
      <c r="AJ34" s="152" t="str">
        <f>LEFT(VLOOKUP(AC34,入力2!$AT$47:$BC$106,6),1)</f>
        <v/>
      </c>
      <c r="AK34" s="152" t="str">
        <f>VLOOKUP(AC34,入力2!$AT$47:$BC$106,9)</f>
        <v/>
      </c>
      <c r="AL34" s="263" t="str">
        <f>VLOOKUP(AC34,入力2!$AT$47:$BC$106,10)</f>
        <v/>
      </c>
      <c r="AO34">
        <f t="shared" si="1"/>
        <v>32</v>
      </c>
      <c r="AQ34" s="304"/>
      <c r="AR34" s="269" t="s">
        <v>1386</v>
      </c>
      <c r="AS34" s="269"/>
      <c r="AT34" s="269" t="str">
        <f>VLOOKUP(AO34,入力2!$AT$107:$BC$146,4)</f>
        <v/>
      </c>
      <c r="AU34" s="269" t="str">
        <f>VLOOKUP(AO34,入力2!$AT$107:$BC$146,8)</f>
        <v/>
      </c>
      <c r="AV34" s="132" t="str">
        <f>IF(RIGHT(VLOOKUP(AO34,入力2!$AT$107:$BC$146,5))="段",LEFT(VLOOKUP(AO34,入力2!$AT$107:$BC$146,5)),"")</f>
        <v/>
      </c>
      <c r="AW34" s="132" t="str">
        <f>IF(RIGHT(VLOOKUP(AO34,入力2!$AT$107:$BC$146,5))="級",LEFT(VLOOKUP(AO34,入力2!$AT$107:$BC$146,5)),"")</f>
        <v/>
      </c>
      <c r="AX34" s="132" t="str">
        <f>LEFT(VLOOKUP(AO34,入力2!$AT$107:$BC$146,6),1)</f>
        <v/>
      </c>
      <c r="AY34" s="132" t="str">
        <f>VLOOKUP(AO34,入力2!$AT$107:$BC$146,9)</f>
        <v/>
      </c>
      <c r="AZ34" s="261" t="str">
        <f>VLOOKUP(AO34,入力2!$AT$107:$BC$146,10)</f>
        <v/>
      </c>
    </row>
    <row r="35" spans="4:53">
      <c r="D35" s="157" t="s">
        <v>1515</v>
      </c>
      <c r="E35" s="157">
        <f>入力3!AK68</f>
        <v>0</v>
      </c>
      <c r="F35" s="157" t="s">
        <v>1521</v>
      </c>
      <c r="G35" s="157"/>
      <c r="H35" s="157" t="s">
        <v>1524</v>
      </c>
      <c r="I35" s="327">
        <f>入力3!AH67</f>
        <v>10000</v>
      </c>
      <c r="J35" s="327"/>
      <c r="K35" s="157" t="s">
        <v>1516</v>
      </c>
      <c r="L35" s="157"/>
      <c r="M35" s="157"/>
      <c r="N35" s="327">
        <f>入力3!AH69</f>
        <v>0</v>
      </c>
      <c r="O35" s="327"/>
      <c r="P35" s="157" t="s">
        <v>1566</v>
      </c>
      <c r="Q35" s="157"/>
      <c r="R35" s="157"/>
      <c r="S35" s="157"/>
      <c r="T35" s="157"/>
      <c r="U35" s="157"/>
      <c r="V35" s="157"/>
      <c r="W35" s="157"/>
      <c r="X35" s="157"/>
      <c r="Y35" s="157"/>
      <c r="Z35" s="157"/>
      <c r="AA35" s="158"/>
      <c r="AC35">
        <f t="shared" si="0"/>
        <v>33</v>
      </c>
      <c r="AE35" s="122">
        <v>33</v>
      </c>
      <c r="AF35" s="152" t="str">
        <f>VLOOKUP(AC35,入力2!$AT$47:$BC$106,4)</f>
        <v/>
      </c>
      <c r="AG35" s="152" t="str">
        <f>VLOOKUP(AC35,入力2!$AT$47:$BC$106,8)</f>
        <v/>
      </c>
      <c r="AH35" s="152" t="str">
        <f>IF(RIGHT(VLOOKUP(AC35,入力2!$AT$47:$BC$106,5))="段",LEFT(VLOOKUP(AC35,入力2!$AT$47:$BC$106,5)),"")</f>
        <v/>
      </c>
      <c r="AI35" s="152" t="str">
        <f>IF(RIGHT(VLOOKUP(AC35,入力2!$AT$47:$BC$106,5))="級",LEFT(VLOOKUP(AC35,入力2!$AT$47:$BC$106,5)),"")</f>
        <v/>
      </c>
      <c r="AJ35" s="152" t="str">
        <f>LEFT(VLOOKUP(AC35,入力2!$AT$47:$BC$106,6),1)</f>
        <v/>
      </c>
      <c r="AK35" s="152" t="str">
        <f>VLOOKUP(AC35,入力2!$AT$47:$BC$106,9)</f>
        <v/>
      </c>
      <c r="AL35" s="263" t="str">
        <f>VLOOKUP(AC35,入力2!$AT$47:$BC$106,10)</f>
        <v/>
      </c>
      <c r="AO35">
        <f t="shared" si="1"/>
        <v>33</v>
      </c>
      <c r="AQ35" s="304">
        <v>17</v>
      </c>
      <c r="AR35" s="266" t="s">
        <v>1385</v>
      </c>
      <c r="AS35" s="266"/>
      <c r="AT35" s="266" t="str">
        <f>VLOOKUP(AO35,入力2!$AT$107:$BC$146,4)</f>
        <v/>
      </c>
      <c r="AU35" s="266" t="str">
        <f>VLOOKUP(AO35,入力2!$AT$107:$BC$146,8)</f>
        <v/>
      </c>
      <c r="AV35" s="259" t="str">
        <f>IF(RIGHT(VLOOKUP(AO35,入力2!$AT$107:$BC$146,5))="段",LEFT(VLOOKUP(AO35,入力2!$AT$107:$BC$146,5)),"")</f>
        <v/>
      </c>
      <c r="AW35" s="259" t="str">
        <f>IF(RIGHT(VLOOKUP(AO35,入力2!$AT$107:$BC$146,5))="級",LEFT(VLOOKUP(AO35,入力2!$AT$107:$BC$146,5)),"")</f>
        <v/>
      </c>
      <c r="AX35" s="259" t="str">
        <f>LEFT(VLOOKUP(AO35,入力2!$AT$107:$BC$146,6),1)</f>
        <v/>
      </c>
      <c r="AY35" s="259" t="str">
        <f>VLOOKUP(AO35,入力2!$AT$107:$BC$146,9)</f>
        <v/>
      </c>
      <c r="AZ35" s="260" t="str">
        <f>VLOOKUP(AO35,入力2!$AT$107:$BC$146,10)</f>
        <v/>
      </c>
      <c r="BA35" s="127"/>
    </row>
    <row r="36" spans="4:53" ht="19.5" thickBot="1">
      <c r="D36" s="157" t="s">
        <v>1514</v>
      </c>
      <c r="E36" s="157">
        <f>入力3!AW68</f>
        <v>0</v>
      </c>
      <c r="F36" s="157" t="s">
        <v>1522</v>
      </c>
      <c r="G36" s="157"/>
      <c r="H36" s="157" t="s">
        <v>1524</v>
      </c>
      <c r="I36" s="327">
        <f>入力3!AT67</f>
        <v>2000</v>
      </c>
      <c r="J36" s="327"/>
      <c r="K36" s="157" t="s">
        <v>1518</v>
      </c>
      <c r="L36" s="157"/>
      <c r="M36" s="157"/>
      <c r="N36" s="327">
        <f>入力3!AT69</f>
        <v>0</v>
      </c>
      <c r="O36" s="327"/>
      <c r="P36" s="157" t="s">
        <v>1566</v>
      </c>
      <c r="Q36" s="157"/>
      <c r="R36" s="157"/>
      <c r="S36" s="157"/>
      <c r="T36" s="157"/>
      <c r="U36" s="157"/>
      <c r="V36" s="157"/>
      <c r="W36" s="157"/>
      <c r="X36" s="157"/>
      <c r="Y36" s="157"/>
      <c r="Z36" s="157"/>
      <c r="AA36" s="158"/>
      <c r="AC36">
        <f t="shared" si="0"/>
        <v>34</v>
      </c>
      <c r="AE36" s="122">
        <v>34</v>
      </c>
      <c r="AF36" s="152" t="str">
        <f>VLOOKUP(AC36,入力2!$AT$47:$BC$106,4)</f>
        <v/>
      </c>
      <c r="AG36" s="152" t="str">
        <f>VLOOKUP(AC36,入力2!$AT$47:$BC$106,8)</f>
        <v/>
      </c>
      <c r="AH36" s="152" t="str">
        <f>IF(RIGHT(VLOOKUP(AC36,入力2!$AT$47:$BC$106,5))="段",LEFT(VLOOKUP(AC36,入力2!$AT$47:$BC$106,5)),"")</f>
        <v/>
      </c>
      <c r="AI36" s="152" t="str">
        <f>IF(RIGHT(VLOOKUP(AC36,入力2!$AT$47:$BC$106,5))="級",LEFT(VLOOKUP(AC36,入力2!$AT$47:$BC$106,5)),"")</f>
        <v/>
      </c>
      <c r="AJ36" s="152" t="str">
        <f>LEFT(VLOOKUP(AC36,入力2!$AT$47:$BC$106,6),1)</f>
        <v/>
      </c>
      <c r="AK36" s="152" t="str">
        <f>VLOOKUP(AC36,入力2!$AT$47:$BC$106,9)</f>
        <v/>
      </c>
      <c r="AL36" s="263" t="str">
        <f>VLOOKUP(AC36,入力2!$AT$47:$BC$106,10)</f>
        <v/>
      </c>
      <c r="AO36">
        <f t="shared" si="1"/>
        <v>34</v>
      </c>
      <c r="AQ36" s="326"/>
      <c r="AR36" s="270" t="s">
        <v>1386</v>
      </c>
      <c r="AS36" s="270"/>
      <c r="AT36" s="270" t="str">
        <f>VLOOKUP(AO36,入力2!$AT$107:$BC$146,4)</f>
        <v/>
      </c>
      <c r="AU36" s="270" t="str">
        <f>VLOOKUP(AO36,入力2!$AT$107:$BC$146,8)</f>
        <v/>
      </c>
      <c r="AV36" s="153" t="str">
        <f>IF(RIGHT(VLOOKUP(AO36,入力2!$AT$107:$BC$146,5))="段",LEFT(VLOOKUP(AO36,入力2!$AT$107:$BC$146,5)),"")</f>
        <v/>
      </c>
      <c r="AW36" s="153" t="str">
        <f>IF(RIGHT(VLOOKUP(AO36,入力2!$AT$107:$BC$146,5))="級",LEFT(VLOOKUP(AO36,入力2!$AT$107:$BC$146,5)),"")</f>
        <v/>
      </c>
      <c r="AX36" s="153" t="str">
        <f>LEFT(VLOOKUP(AO36,入力2!$AT$107:$BC$146,6),1)</f>
        <v/>
      </c>
      <c r="AY36" s="153" t="str">
        <f>VLOOKUP(AO36,入力2!$AT$107:$BC$146,9)</f>
        <v/>
      </c>
      <c r="AZ36" s="248" t="str">
        <f>VLOOKUP(AO36,入力2!$AT$107:$BC$146,10)</f>
        <v/>
      </c>
    </row>
    <row r="37" spans="4:53" ht="19.5" thickBot="1">
      <c r="D37" s="158" t="s">
        <v>1513</v>
      </c>
      <c r="E37" s="158">
        <f>入力3!AQ68</f>
        <v>0</v>
      </c>
      <c r="F37" s="158" t="s">
        <v>1523</v>
      </c>
      <c r="G37" s="158"/>
      <c r="H37" s="158" t="s">
        <v>1524</v>
      </c>
      <c r="I37" s="340">
        <f>入力3!AN67</f>
        <v>1000</v>
      </c>
      <c r="J37" s="340"/>
      <c r="K37" s="158" t="s">
        <v>1517</v>
      </c>
      <c r="L37" s="158"/>
      <c r="M37" s="158"/>
      <c r="N37" s="340">
        <f>入力3!AN69</f>
        <v>0</v>
      </c>
      <c r="O37" s="340"/>
      <c r="P37" s="158" t="s">
        <v>1566</v>
      </c>
      <c r="Q37" s="158" t="s">
        <v>1519</v>
      </c>
      <c r="R37" s="340">
        <f>入力3!AH71</f>
        <v>0</v>
      </c>
      <c r="S37" s="340"/>
      <c r="T37" s="340"/>
      <c r="U37" s="158" t="s">
        <v>1566</v>
      </c>
      <c r="V37" s="158"/>
      <c r="W37" s="158"/>
      <c r="X37" s="158"/>
      <c r="Y37" s="158"/>
      <c r="Z37" s="158"/>
      <c r="AA37" s="158"/>
      <c r="AC37">
        <f t="shared" si="0"/>
        <v>35</v>
      </c>
      <c r="AE37" s="123">
        <v>35</v>
      </c>
      <c r="AF37" s="153" t="str">
        <f>VLOOKUP(AC37,入力2!$AT$47:$BC$106,4)</f>
        <v/>
      </c>
      <c r="AG37" s="153" t="str">
        <f>VLOOKUP(AC37,入力2!$AT$47:$BC$106,8)</f>
        <v/>
      </c>
      <c r="AH37" s="153" t="str">
        <f>IF(RIGHT(VLOOKUP(AC37,入力2!$AT$47:$BC$106,5))="段",LEFT(VLOOKUP(AC37,入力2!$AT$47:$BC$106,5)),"")</f>
        <v/>
      </c>
      <c r="AI37" s="153" t="str">
        <f>IF(RIGHT(VLOOKUP(AC37,入力2!$AT$47:$BC$106,5))="級",LEFT(VLOOKUP(AC37,入力2!$AT$47:$BC$106,5)),"")</f>
        <v/>
      </c>
      <c r="AJ37" s="153" t="str">
        <f>LEFT(VLOOKUP(AC37,入力2!$AT$47:$BC$106,6),1)</f>
        <v/>
      </c>
      <c r="AK37" s="153" t="str">
        <f>VLOOKUP(AC37,入力2!$AT$47:$BC$106,9)</f>
        <v/>
      </c>
      <c r="AL37" s="264" t="str">
        <f>VLOOKUP(AC37,入力2!$AT$47:$BC$106,10)</f>
        <v/>
      </c>
      <c r="AQ37" s="181"/>
      <c r="AR37" s="6"/>
      <c r="AS37" s="6"/>
      <c r="AT37" s="6"/>
      <c r="AU37" s="6"/>
      <c r="AV37" s="167"/>
      <c r="AW37" s="167"/>
      <c r="AX37" s="167"/>
      <c r="AY37" s="167"/>
      <c r="AZ37" s="6"/>
    </row>
    <row r="38" spans="4:53">
      <c r="AA38">
        <v>1</v>
      </c>
      <c r="AM38">
        <v>2</v>
      </c>
      <c r="BA38">
        <v>3</v>
      </c>
    </row>
    <row r="40" spans="4:53">
      <c r="AB40" s="133"/>
      <c r="AC40" s="133"/>
      <c r="AD40" s="127"/>
      <c r="AE40" s="151"/>
      <c r="AF40" s="240"/>
      <c r="AG40" s="184"/>
      <c r="AH40" s="332"/>
      <c r="AI40" s="332"/>
      <c r="AJ40" s="332"/>
      <c r="AK40" s="332"/>
      <c r="AL40" s="332"/>
    </row>
    <row r="41" spans="4:53">
      <c r="AE41" s="180"/>
      <c r="AF41" s="180"/>
      <c r="AG41" s="167"/>
      <c r="AH41" s="180"/>
      <c r="AI41" s="167"/>
      <c r="AJ41" s="180"/>
      <c r="AK41" s="167"/>
      <c r="AL41" s="180"/>
    </row>
    <row r="42" spans="4:53">
      <c r="AE42" s="180"/>
      <c r="AF42" s="167"/>
      <c r="AG42" s="167"/>
      <c r="AH42" s="167"/>
      <c r="AI42" s="167"/>
      <c r="AJ42" s="167"/>
      <c r="AK42" s="167"/>
      <c r="AL42" s="167"/>
    </row>
    <row r="43" spans="4:53" ht="33" customHeight="1">
      <c r="AE43" s="180"/>
      <c r="AF43" s="167"/>
      <c r="AG43" s="167"/>
      <c r="AH43" s="167"/>
      <c r="AI43" s="167"/>
      <c r="AJ43" s="167"/>
      <c r="AK43" s="167"/>
      <c r="AL43" s="167"/>
    </row>
    <row r="44" spans="4:53">
      <c r="AE44" s="180"/>
      <c r="AF44" s="167"/>
      <c r="AG44" s="167"/>
      <c r="AH44" s="167"/>
      <c r="AI44" s="167"/>
      <c r="AJ44" s="167"/>
      <c r="AK44" s="167"/>
      <c r="AL44" s="167"/>
    </row>
    <row r="45" spans="4:53">
      <c r="AE45" s="180"/>
      <c r="AF45" s="167"/>
      <c r="AG45" s="167"/>
      <c r="AH45" s="167"/>
      <c r="AI45" s="167"/>
      <c r="AJ45" s="167"/>
      <c r="AK45" s="167"/>
      <c r="AL45" s="167"/>
    </row>
    <row r="46" spans="4:53">
      <c r="AE46" s="180"/>
      <c r="AF46" s="167"/>
      <c r="AG46" s="167"/>
      <c r="AH46" s="167"/>
      <c r="AI46" s="167"/>
      <c r="AJ46" s="167"/>
      <c r="AK46" s="167"/>
      <c r="AL46" s="167"/>
    </row>
  </sheetData>
  <sheetProtection sheet="1" objects="1" scenarios="1" selectLockedCells="1"/>
  <mergeCells count="93">
    <mergeCell ref="AQ21:AQ22"/>
    <mergeCell ref="AQ23:AQ24"/>
    <mergeCell ref="AQ25:AQ26"/>
    <mergeCell ref="AQ27:AQ28"/>
    <mergeCell ref="D7:E7"/>
    <mergeCell ref="F7:L7"/>
    <mergeCell ref="N7:O7"/>
    <mergeCell ref="P7:U7"/>
    <mergeCell ref="V7:Z7"/>
    <mergeCell ref="Q3:R3"/>
    <mergeCell ref="V3:Z3"/>
    <mergeCell ref="D5:I5"/>
    <mergeCell ref="J5:L5"/>
    <mergeCell ref="M5:P5"/>
    <mergeCell ref="Q5:S5"/>
    <mergeCell ref="N8:O8"/>
    <mergeCell ref="V8:Z8"/>
    <mergeCell ref="D9:E10"/>
    <mergeCell ref="G9:M9"/>
    <mergeCell ref="N9:O10"/>
    <mergeCell ref="P9:Z10"/>
    <mergeCell ref="F10:M10"/>
    <mergeCell ref="D8:E8"/>
    <mergeCell ref="F8:M8"/>
    <mergeCell ref="U11:Z11"/>
    <mergeCell ref="D12:E12"/>
    <mergeCell ref="F12:I12"/>
    <mergeCell ref="J12:M12"/>
    <mergeCell ref="N12:O12"/>
    <mergeCell ref="P12:T12"/>
    <mergeCell ref="U12:Z12"/>
    <mergeCell ref="D11:E11"/>
    <mergeCell ref="F11:I11"/>
    <mergeCell ref="J11:M11"/>
    <mergeCell ref="N11:O11"/>
    <mergeCell ref="AH40:AL40"/>
    <mergeCell ref="E16:L16"/>
    <mergeCell ref="M16:R16"/>
    <mergeCell ref="W16:Z16"/>
    <mergeCell ref="I36:J36"/>
    <mergeCell ref="I37:J37"/>
    <mergeCell ref="N35:O35"/>
    <mergeCell ref="N36:O36"/>
    <mergeCell ref="N37:O37"/>
    <mergeCell ref="R37:T37"/>
    <mergeCell ref="AQ31:AQ32"/>
    <mergeCell ref="AQ33:AQ34"/>
    <mergeCell ref="AQ35:AQ36"/>
    <mergeCell ref="AQ17:AQ18"/>
    <mergeCell ref="E20:L20"/>
    <mergeCell ref="M20:R20"/>
    <mergeCell ref="W20:Z20"/>
    <mergeCell ref="E19:L19"/>
    <mergeCell ref="M19:R19"/>
    <mergeCell ref="W19:Z19"/>
    <mergeCell ref="I35:J35"/>
    <mergeCell ref="E17:L17"/>
    <mergeCell ref="M17:R17"/>
    <mergeCell ref="W17:Z17"/>
    <mergeCell ref="AQ29:AQ30"/>
    <mergeCell ref="AQ19:AQ20"/>
    <mergeCell ref="AH1:AL1"/>
    <mergeCell ref="E23:L23"/>
    <mergeCell ref="M23:R23"/>
    <mergeCell ref="W23:Z23"/>
    <mergeCell ref="E21:L21"/>
    <mergeCell ref="M21:R21"/>
    <mergeCell ref="W21:Z21"/>
    <mergeCell ref="D1:Z1"/>
    <mergeCell ref="D2:Z2"/>
    <mergeCell ref="E22:L22"/>
    <mergeCell ref="M22:R22"/>
    <mergeCell ref="W22:Z22"/>
    <mergeCell ref="E18:L18"/>
    <mergeCell ref="M18:R18"/>
    <mergeCell ref="W18:Z18"/>
    <mergeCell ref="P11:T11"/>
    <mergeCell ref="D15:F15"/>
    <mergeCell ref="P15:Z15"/>
    <mergeCell ref="D13:E13"/>
    <mergeCell ref="F13:M13"/>
    <mergeCell ref="AQ13:AQ14"/>
    <mergeCell ref="AQ15:AQ16"/>
    <mergeCell ref="N13:O13"/>
    <mergeCell ref="P13:Z13"/>
    <mergeCell ref="AQ7:AQ8"/>
    <mergeCell ref="AQ9:AQ10"/>
    <mergeCell ref="AQ11:AQ12"/>
    <mergeCell ref="AQ1:AS1"/>
    <mergeCell ref="AV1:AZ1"/>
    <mergeCell ref="AR2:AT2"/>
    <mergeCell ref="AQ3:AQ4"/>
    <mergeCell ref="AQ5:AQ6"/>
  </mergeCells>
  <phoneticPr fontId="3"/>
  <printOptions horizontalCentered="1" verticalCentered="1"/>
  <pageMargins left="0.23622047244094491" right="0.23622047244094491" top="0.74803149606299213" bottom="0.74803149606299213" header="0.31496062992125984" footer="0.31496062992125984"/>
  <pageSetup paperSize="9" scale="99" orientation="portrait" blackAndWhite="1" r:id="rId1"/>
  <colBreaks count="1" manualBreakCount="1">
    <brk id="29"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972C-6035-4129-A2C1-5008B8A960A6}">
  <dimension ref="A1:AW71"/>
  <sheetViews>
    <sheetView zoomScaleNormal="100" zoomScaleSheetLayoutView="55" workbookViewId="0">
      <selection activeCell="D2" sqref="D2"/>
    </sheetView>
  </sheetViews>
  <sheetFormatPr defaultRowHeight="18.75"/>
  <cols>
    <col min="1" max="1" width="3.5" style="14" customWidth="1"/>
    <col min="2" max="2" width="9" style="14"/>
    <col min="3" max="3" width="3.625" style="14" customWidth="1"/>
    <col min="4" max="4" width="13.25" style="14" customWidth="1"/>
    <col min="5" max="5" width="4.375" style="14" bestFit="1" customWidth="1"/>
    <col min="6" max="6" width="4.375" style="14" customWidth="1"/>
    <col min="7" max="7" width="9" style="14" bestFit="1" customWidth="1"/>
    <col min="8" max="8" width="3.5" style="14" bestFit="1" customWidth="1"/>
    <col min="9" max="9" width="11.5" style="14" bestFit="1" customWidth="1"/>
    <col min="10" max="10" width="5.25" style="14" bestFit="1" customWidth="1"/>
    <col min="11" max="11" width="4.375" style="14" bestFit="1" customWidth="1"/>
    <col min="12" max="12" width="9" style="14"/>
    <col min="13" max="13" width="3.5" style="14" bestFit="1" customWidth="1"/>
    <col min="14" max="14" width="11.5" style="14" bestFit="1" customWidth="1"/>
    <col min="15" max="15" width="5.25" style="14" bestFit="1" customWidth="1"/>
    <col min="16" max="16" width="4.375" style="14" bestFit="1" customWidth="1"/>
    <col min="17" max="18" width="9" style="14" customWidth="1"/>
    <col min="19" max="32" width="9" style="14" hidden="1" customWidth="1"/>
    <col min="33" max="33" width="4" style="14" hidden="1" customWidth="1"/>
    <col min="34" max="34" width="9" style="14" hidden="1" customWidth="1"/>
    <col min="35" max="35" width="5.25" style="14" hidden="1" customWidth="1"/>
    <col min="36" max="37" width="4.5" style="14" hidden="1" customWidth="1"/>
    <col min="38" max="38" width="9" style="14" hidden="1" customWidth="1"/>
    <col min="39" max="39" width="3.75" style="14" hidden="1" customWidth="1"/>
    <col min="40" max="40" width="11.5" style="14" hidden="1" customWidth="1"/>
    <col min="41" max="41" width="5.25" style="14" hidden="1" customWidth="1"/>
    <col min="42" max="43" width="4.5" style="14" hidden="1" customWidth="1"/>
    <col min="44" max="44" width="7.375" style="14" hidden="1" customWidth="1"/>
    <col min="45" max="45" width="2.75" style="14" hidden="1" customWidth="1"/>
    <col min="46" max="46" width="9" style="14" hidden="1" customWidth="1"/>
    <col min="47" max="47" width="5.25" style="14" hidden="1" customWidth="1"/>
    <col min="48" max="48" width="4.5" style="14" hidden="1" customWidth="1"/>
    <col min="49" max="49" width="9" style="14" hidden="1" customWidth="1"/>
    <col min="50" max="52" width="0" style="14" hidden="1" customWidth="1"/>
    <col min="53" max="16384" width="9" style="14"/>
  </cols>
  <sheetData>
    <row r="1" spans="1:49">
      <c r="A1" s="14" t="s">
        <v>1553</v>
      </c>
    </row>
    <row r="2" spans="1:49" ht="19.5" thickBot="1">
      <c r="B2" s="14" t="s">
        <v>15</v>
      </c>
      <c r="D2" s="8">
        <v>45018</v>
      </c>
      <c r="E2" s="14" t="s">
        <v>1347</v>
      </c>
      <c r="V2" s="14">
        <v>1</v>
      </c>
      <c r="W2" s="14">
        <v>2</v>
      </c>
      <c r="X2" s="14">
        <v>3</v>
      </c>
      <c r="Y2" s="14">
        <v>4</v>
      </c>
      <c r="Z2" s="14">
        <v>5</v>
      </c>
      <c r="AA2" s="14">
        <v>6</v>
      </c>
    </row>
    <row r="3" spans="1:49" ht="19.5" thickBot="1">
      <c r="C3" s="98" t="str">
        <f>IF(入力2!$AZ$4&gt;0,"※","")</f>
        <v/>
      </c>
      <c r="D3" s="14" t="s">
        <v>1492</v>
      </c>
      <c r="V3" s="14" t="str">
        <f>入力2!AL3</f>
        <v>基本データベース</v>
      </c>
      <c r="AF3" s="14" t="s">
        <v>1417</v>
      </c>
    </row>
    <row r="4" spans="1:49" ht="19.5" thickBot="1">
      <c r="B4" s="14" t="s">
        <v>1404</v>
      </c>
      <c r="G4" s="14" t="s">
        <v>1405</v>
      </c>
      <c r="L4" s="14" t="s">
        <v>1406</v>
      </c>
      <c r="X4" s="14" t="str">
        <f>入力2!AN4</f>
        <v>段・級</v>
      </c>
      <c r="Y4" s="14" t="str">
        <f>入力2!AO4</f>
        <v>年</v>
      </c>
      <c r="Z4" s="14" t="str">
        <f>入力2!AP4</f>
        <v>生年月日</v>
      </c>
      <c r="AA4" s="14" t="str">
        <f>入力2!AQ4</f>
        <v>年齢</v>
      </c>
      <c r="AK4" s="14" t="s">
        <v>1512</v>
      </c>
      <c r="AQ4" s="14" t="s">
        <v>1512</v>
      </c>
      <c r="AW4" s="14" t="s">
        <v>1512</v>
      </c>
    </row>
    <row r="5" spans="1:49">
      <c r="B5" s="99">
        <v>1</v>
      </c>
      <c r="C5" s="109"/>
      <c r="D5" s="100" t="str">
        <f>IFERROR(VLOOKUP(C5,入力2!$B$4:$CQ$44,入力2!$AM$1,0),"")</f>
        <v/>
      </c>
      <c r="E5" s="100" t="str">
        <f>IFERROR(VLOOKUP(C5,入力2!$B$4:$CQ$44,入力2!$AN$1,0),"")</f>
        <v/>
      </c>
      <c r="F5" s="101" t="str">
        <f>IFERROR(VLOOKUP(C5,入力2!$B$4:$CQ$44,入力2!$CN$1,0),"")</f>
        <v/>
      </c>
      <c r="G5" s="99">
        <v>1</v>
      </c>
      <c r="H5" s="109"/>
      <c r="I5" s="100" t="str">
        <f>IFERROR(VLOOKUP(H5,入力2!$B$4:$CQ$44,入力2!$AM$1,0),"")</f>
        <v/>
      </c>
      <c r="J5" s="100" t="str">
        <f>IFERROR(VLOOKUP(H5,入力2!$B$4:$CQ$44,入力2!$AN$1,0),"")</f>
        <v/>
      </c>
      <c r="K5" s="101" t="str">
        <f>IFERROR(VLOOKUP(H5,入力2!$B$4:$CQ$44,入力2!$CN$1,0),"")</f>
        <v/>
      </c>
      <c r="L5" s="99">
        <v>1</v>
      </c>
      <c r="M5" s="109"/>
      <c r="N5" s="100" t="str">
        <f>IFERROR(VLOOKUP(M5,入力2!$B$4:$CQ$44,入力2!$AM$1,0),"")</f>
        <v/>
      </c>
      <c r="O5" s="100" t="str">
        <f>IFERROR(VLOOKUP(M5,入力2!$B$4:$CQ$44,入力2!$AN$1,0),"")</f>
        <v/>
      </c>
      <c r="P5" s="101" t="str">
        <f>IFERROR(VLOOKUP(M5,入力2!$B$4:$CQ$44,入力2!$CN$1,0),"")</f>
        <v/>
      </c>
      <c r="V5" s="14">
        <f>入力2!AL5</f>
        <v>1</v>
      </c>
      <c r="W5" s="14" t="str">
        <f>入力2!AM5</f>
        <v/>
      </c>
      <c r="X5" s="14" t="str">
        <f>入力2!AN5</f>
        <v/>
      </c>
      <c r="Y5" s="14" t="str">
        <f>入力2!AO5</f>
        <v/>
      </c>
      <c r="Z5" s="14" t="str">
        <f>入力2!AP5</f>
        <v/>
      </c>
      <c r="AA5" s="14" t="str">
        <f>入力2!AQ5</f>
        <v/>
      </c>
      <c r="AF5" s="14" t="str">
        <f>B4</f>
        <v>団体試合1</v>
      </c>
      <c r="AG5" s="14">
        <f>C5</f>
        <v>0</v>
      </c>
      <c r="AH5" s="14" t="str">
        <f t="shared" ref="AH5:AJ11" si="0">D5</f>
        <v/>
      </c>
      <c r="AI5" s="14" t="str">
        <f t="shared" si="0"/>
        <v/>
      </c>
      <c r="AJ5" s="14" t="str">
        <f>F5</f>
        <v/>
      </c>
      <c r="AK5" s="14" t="str">
        <f>IF(AH5="","",1)</f>
        <v/>
      </c>
      <c r="AL5" s="14" t="s">
        <v>1384</v>
      </c>
      <c r="AM5" s="14">
        <f t="shared" ref="AM5:AP14" si="1">C24</f>
        <v>0</v>
      </c>
      <c r="AN5" s="14" t="str">
        <f t="shared" si="1"/>
        <v/>
      </c>
      <c r="AO5" s="14" t="str">
        <f t="shared" si="1"/>
        <v/>
      </c>
      <c r="AP5" s="14" t="str">
        <f t="shared" si="1"/>
        <v/>
      </c>
      <c r="AQ5" s="14" t="str">
        <f>IF(AN5="","",1)</f>
        <v/>
      </c>
      <c r="AR5" s="14" t="s">
        <v>1387</v>
      </c>
      <c r="AS5" s="14">
        <f t="shared" ref="AS5:AV20" si="2">C47</f>
        <v>0</v>
      </c>
      <c r="AT5" s="14" t="str">
        <f t="shared" si="2"/>
        <v/>
      </c>
      <c r="AU5" s="14" t="str">
        <f t="shared" si="2"/>
        <v/>
      </c>
      <c r="AV5" s="14" t="str">
        <f t="shared" si="2"/>
        <v/>
      </c>
      <c r="AW5" s="14" t="str">
        <f>IF(AT5="","",1)</f>
        <v/>
      </c>
    </row>
    <row r="6" spans="1:49">
      <c r="B6" s="102">
        <v>2</v>
      </c>
      <c r="C6" s="110"/>
      <c r="D6" s="103" t="str">
        <f>IFERROR(VLOOKUP(C6,入力2!$B$4:$CQ$44,入力2!$AM$1,0),"")</f>
        <v/>
      </c>
      <c r="E6" s="103" t="str">
        <f>IFERROR(VLOOKUP(C6,入力2!$B$4:$CQ$44,入力2!$AN$1,0),"")</f>
        <v/>
      </c>
      <c r="F6" s="104" t="str">
        <f>IFERROR(VLOOKUP(C6,入力2!$B$4:$CQ$44,入力2!$CN$1,0),"")</f>
        <v/>
      </c>
      <c r="G6" s="102">
        <v>2</v>
      </c>
      <c r="H6" s="110"/>
      <c r="I6" s="103" t="str">
        <f>IFERROR(VLOOKUP(H6,入力2!$B$4:$CQ$44,入力2!$AM$1,0),"")</f>
        <v/>
      </c>
      <c r="J6" s="103" t="str">
        <f>IFERROR(VLOOKUP(H6,入力2!$B$4:$CQ$44,入力2!$AN$1,0),"")</f>
        <v/>
      </c>
      <c r="K6" s="104" t="str">
        <f>IFERROR(VLOOKUP(H6,入力2!$B$4:$CQ$44,入力2!$CN$1,0),"")</f>
        <v/>
      </c>
      <c r="L6" s="102">
        <v>2</v>
      </c>
      <c r="M6" s="110"/>
      <c r="N6" s="103" t="str">
        <f>IFERROR(VLOOKUP(M6,入力2!$B$4:$CQ$44,入力2!$AM$1,0),"")</f>
        <v/>
      </c>
      <c r="O6" s="103" t="str">
        <f>IFERROR(VLOOKUP(M6,入力2!$B$4:$CQ$44,入力2!$AN$1,0),"")</f>
        <v/>
      </c>
      <c r="P6" s="104" t="str">
        <f>IFERROR(VLOOKUP(M6,入力2!$B$4:$CQ$44,入力2!$CN$1,0),"")</f>
        <v/>
      </c>
      <c r="V6" s="14">
        <f>入力2!AL6</f>
        <v>2</v>
      </c>
      <c r="W6" s="14" t="str">
        <f>入力2!AM6</f>
        <v/>
      </c>
      <c r="X6" s="14" t="str">
        <f>入力2!AN6</f>
        <v/>
      </c>
      <c r="Y6" s="14" t="str">
        <f>入力2!AO6</f>
        <v/>
      </c>
      <c r="Z6" s="14" t="str">
        <f>入力2!AP6</f>
        <v/>
      </c>
      <c r="AA6" s="14" t="str">
        <f>入力2!AQ6</f>
        <v/>
      </c>
      <c r="AF6" s="14">
        <f>IF(SUM(AK5:AK11)&gt;=5,1,0)</f>
        <v>0</v>
      </c>
      <c r="AG6" s="14">
        <f>C6</f>
        <v>0</v>
      </c>
      <c r="AH6" s="14" t="str">
        <f t="shared" si="0"/>
        <v/>
      </c>
      <c r="AI6" s="14" t="str">
        <f t="shared" si="0"/>
        <v/>
      </c>
      <c r="AJ6" s="14" t="str">
        <f t="shared" si="0"/>
        <v/>
      </c>
      <c r="AK6" s="14" t="str">
        <f t="shared" ref="AK6:AK46" si="3">IF(AH6="","",1)</f>
        <v/>
      </c>
      <c r="AM6" s="14">
        <f t="shared" si="1"/>
        <v>0</v>
      </c>
      <c r="AN6" s="14" t="str">
        <f t="shared" si="1"/>
        <v/>
      </c>
      <c r="AO6" s="14" t="str">
        <f t="shared" si="1"/>
        <v/>
      </c>
      <c r="AP6" s="14" t="str">
        <f t="shared" si="1"/>
        <v/>
      </c>
      <c r="AQ6" s="14" t="str">
        <f t="shared" ref="AQ6:AQ46" si="4">IF(AN6="","",1)</f>
        <v/>
      </c>
      <c r="AS6" s="14">
        <f t="shared" si="2"/>
        <v>0</v>
      </c>
      <c r="AT6" s="14" t="str">
        <f t="shared" si="2"/>
        <v/>
      </c>
      <c r="AU6" s="14" t="str">
        <f t="shared" si="2"/>
        <v/>
      </c>
      <c r="AV6" s="14" t="str">
        <f t="shared" si="2"/>
        <v/>
      </c>
      <c r="AW6" s="14" t="str">
        <f t="shared" ref="AW6:AW46" si="5">IF(AT6="","",1)</f>
        <v/>
      </c>
    </row>
    <row r="7" spans="1:49">
      <c r="B7" s="102">
        <v>3</v>
      </c>
      <c r="C7" s="110"/>
      <c r="D7" s="103" t="str">
        <f>IFERROR(VLOOKUP(C7,入力2!$B$4:$CQ$44,入力2!$AM$1,0),"")</f>
        <v/>
      </c>
      <c r="E7" s="103" t="str">
        <f>IFERROR(VLOOKUP(C7,入力2!$B$4:$CQ$44,入力2!$AN$1,0),"")</f>
        <v/>
      </c>
      <c r="F7" s="104" t="str">
        <f>IFERROR(VLOOKUP(C7,入力2!$B$4:$CQ$44,入力2!$CN$1,0),"")</f>
        <v/>
      </c>
      <c r="G7" s="102">
        <v>3</v>
      </c>
      <c r="H7" s="110"/>
      <c r="I7" s="103" t="str">
        <f>IFERROR(VLOOKUP(H7,入力2!$B$4:$CQ$44,入力2!$AM$1,0),"")</f>
        <v/>
      </c>
      <c r="J7" s="103" t="str">
        <f>IFERROR(VLOOKUP(H7,入力2!$B$4:$CQ$44,入力2!$AN$1,0),"")</f>
        <v/>
      </c>
      <c r="K7" s="104" t="str">
        <f>IFERROR(VLOOKUP(H7,入力2!$B$4:$CQ$44,入力2!$CN$1,0),"")</f>
        <v/>
      </c>
      <c r="L7" s="102">
        <v>3</v>
      </c>
      <c r="M7" s="110"/>
      <c r="N7" s="103" t="str">
        <f>IFERROR(VLOOKUP(M7,入力2!$B$4:$CQ$44,入力2!$AM$1,0),"")</f>
        <v/>
      </c>
      <c r="O7" s="103" t="str">
        <f>IFERROR(VLOOKUP(M7,入力2!$B$4:$CQ$44,入力2!$AN$1,0),"")</f>
        <v/>
      </c>
      <c r="P7" s="104" t="str">
        <f>IFERROR(VLOOKUP(M7,入力2!$B$4:$CQ$44,入力2!$CN$1,0),"")</f>
        <v/>
      </c>
      <c r="V7" s="14">
        <f>入力2!AL7</f>
        <v>3</v>
      </c>
      <c r="W7" s="14" t="str">
        <f>入力2!AM7</f>
        <v/>
      </c>
      <c r="X7" s="14" t="str">
        <f>入力2!AN7</f>
        <v/>
      </c>
      <c r="Y7" s="14" t="str">
        <f>入力2!AO7</f>
        <v/>
      </c>
      <c r="Z7" s="14" t="str">
        <f>入力2!AP7</f>
        <v/>
      </c>
      <c r="AA7" s="14" t="str">
        <f>入力2!AQ7</f>
        <v/>
      </c>
      <c r="AG7" s="14">
        <f>C7</f>
        <v>0</v>
      </c>
      <c r="AH7" s="14" t="str">
        <f t="shared" si="0"/>
        <v/>
      </c>
      <c r="AI7" s="14" t="str">
        <f t="shared" si="0"/>
        <v/>
      </c>
      <c r="AJ7" s="14" t="str">
        <f t="shared" si="0"/>
        <v/>
      </c>
      <c r="AK7" s="14" t="str">
        <f t="shared" si="3"/>
        <v/>
      </c>
      <c r="AM7" s="14">
        <f t="shared" si="1"/>
        <v>0</v>
      </c>
      <c r="AN7" s="14" t="str">
        <f t="shared" si="1"/>
        <v/>
      </c>
      <c r="AO7" s="14" t="str">
        <f t="shared" si="1"/>
        <v/>
      </c>
      <c r="AP7" s="14" t="str">
        <f t="shared" si="1"/>
        <v/>
      </c>
      <c r="AQ7" s="14" t="str">
        <f t="shared" si="4"/>
        <v/>
      </c>
      <c r="AR7" s="14" t="s">
        <v>1388</v>
      </c>
      <c r="AS7" s="14">
        <f t="shared" si="2"/>
        <v>0</v>
      </c>
      <c r="AT7" s="14" t="str">
        <f t="shared" si="2"/>
        <v/>
      </c>
      <c r="AU7" s="14" t="str">
        <f t="shared" si="2"/>
        <v/>
      </c>
      <c r="AV7" s="14" t="str">
        <f t="shared" si="2"/>
        <v/>
      </c>
      <c r="AW7" s="14" t="str">
        <f t="shared" si="5"/>
        <v/>
      </c>
    </row>
    <row r="8" spans="1:49">
      <c r="B8" s="102">
        <v>4</v>
      </c>
      <c r="C8" s="110"/>
      <c r="D8" s="103" t="str">
        <f>IFERROR(VLOOKUP(C8,入力2!$B$4:$CQ$44,入力2!$AM$1,0),"")</f>
        <v/>
      </c>
      <c r="E8" s="103" t="str">
        <f>IFERROR(VLOOKUP(C8,入力2!$B$4:$CQ$44,入力2!$AN$1,0),"")</f>
        <v/>
      </c>
      <c r="F8" s="104" t="str">
        <f>IFERROR(VLOOKUP(C8,入力2!$B$4:$CQ$44,入力2!$CN$1,0),"")</f>
        <v/>
      </c>
      <c r="G8" s="102">
        <v>4</v>
      </c>
      <c r="H8" s="110"/>
      <c r="I8" s="103" t="str">
        <f>IFERROR(VLOOKUP(H8,入力2!$B$4:$CQ$44,入力2!$AM$1,0),"")</f>
        <v/>
      </c>
      <c r="J8" s="103" t="str">
        <f>IFERROR(VLOOKUP(H8,入力2!$B$4:$CQ$44,入力2!$AN$1,0),"")</f>
        <v/>
      </c>
      <c r="K8" s="104" t="str">
        <f>IFERROR(VLOOKUP(H8,入力2!$B$4:$CQ$44,入力2!$CN$1,0),"")</f>
        <v/>
      </c>
      <c r="L8" s="102">
        <v>4</v>
      </c>
      <c r="M8" s="110"/>
      <c r="N8" s="103" t="str">
        <f>IFERROR(VLOOKUP(M8,入力2!$B$4:$CQ$44,入力2!$AM$1,0),"")</f>
        <v/>
      </c>
      <c r="O8" s="103" t="str">
        <f>IFERROR(VLOOKUP(M8,入力2!$B$4:$CQ$44,入力2!$AN$1,0),"")</f>
        <v/>
      </c>
      <c r="P8" s="104" t="str">
        <f>IFERROR(VLOOKUP(M8,入力2!$B$4:$CQ$44,入力2!$CN$1,0),"")</f>
        <v/>
      </c>
      <c r="V8" s="14">
        <f>入力2!AL8</f>
        <v>4</v>
      </c>
      <c r="W8" s="14" t="str">
        <f>入力2!AM8</f>
        <v/>
      </c>
      <c r="X8" s="14" t="str">
        <f>入力2!AN8</f>
        <v/>
      </c>
      <c r="Y8" s="14" t="str">
        <f>入力2!AO8</f>
        <v/>
      </c>
      <c r="Z8" s="14" t="str">
        <f>入力2!AP8</f>
        <v/>
      </c>
      <c r="AA8" s="14" t="str">
        <f>入力2!AQ8</f>
        <v/>
      </c>
      <c r="AG8" s="14">
        <f>C8</f>
        <v>0</v>
      </c>
      <c r="AH8" s="14" t="str">
        <f t="shared" si="0"/>
        <v/>
      </c>
      <c r="AI8" s="14" t="str">
        <f t="shared" si="0"/>
        <v/>
      </c>
      <c r="AJ8" s="14" t="str">
        <f t="shared" si="0"/>
        <v/>
      </c>
      <c r="AK8" s="14" t="str">
        <f t="shared" si="3"/>
        <v/>
      </c>
      <c r="AM8" s="14">
        <f t="shared" si="1"/>
        <v>0</v>
      </c>
      <c r="AN8" s="14" t="str">
        <f t="shared" si="1"/>
        <v/>
      </c>
      <c r="AO8" s="14" t="str">
        <f t="shared" si="1"/>
        <v/>
      </c>
      <c r="AP8" s="14" t="str">
        <f t="shared" si="1"/>
        <v/>
      </c>
      <c r="AQ8" s="14" t="str">
        <f t="shared" si="4"/>
        <v/>
      </c>
      <c r="AS8" s="14">
        <f t="shared" si="2"/>
        <v>0</v>
      </c>
      <c r="AT8" s="14" t="str">
        <f t="shared" si="2"/>
        <v/>
      </c>
      <c r="AU8" s="14" t="str">
        <f t="shared" si="2"/>
        <v/>
      </c>
      <c r="AV8" s="14" t="str">
        <f t="shared" si="2"/>
        <v/>
      </c>
      <c r="AW8" s="14" t="str">
        <f t="shared" si="5"/>
        <v/>
      </c>
    </row>
    <row r="9" spans="1:49" ht="19.5" thickBot="1">
      <c r="B9" s="105">
        <v>5</v>
      </c>
      <c r="C9" s="111"/>
      <c r="D9" s="106" t="str">
        <f>IFERROR(VLOOKUP(C9,入力2!$B$4:$CQ$44,入力2!$AM$1,0),"")</f>
        <v/>
      </c>
      <c r="E9" s="106" t="str">
        <f>IFERROR(VLOOKUP(C9,入力2!$B$4:$CQ$44,入力2!$AN$1,0),"")</f>
        <v/>
      </c>
      <c r="F9" s="107" t="str">
        <f>IFERROR(VLOOKUP(C9,入力2!$B$4:$CQ$44,入力2!$CN$1,0),"")</f>
        <v/>
      </c>
      <c r="G9" s="105">
        <v>5</v>
      </c>
      <c r="H9" s="111"/>
      <c r="I9" s="106" t="str">
        <f>IFERROR(VLOOKUP(H9,入力2!$B$4:$CQ$44,入力2!$AM$1,0),"")</f>
        <v/>
      </c>
      <c r="J9" s="106" t="str">
        <f>IFERROR(VLOOKUP(H9,入力2!$B$4:$CQ$44,入力2!$AN$1,0),"")</f>
        <v/>
      </c>
      <c r="K9" s="107" t="str">
        <f>IFERROR(VLOOKUP(H9,入力2!$B$4:$CQ$44,入力2!$CN$1,0),"")</f>
        <v/>
      </c>
      <c r="L9" s="105">
        <v>5</v>
      </c>
      <c r="M9" s="111"/>
      <c r="N9" s="106" t="str">
        <f>IFERROR(VLOOKUP(M9,入力2!$B$4:$CQ$44,入力2!$AM$1,0),"")</f>
        <v/>
      </c>
      <c r="O9" s="106" t="str">
        <f>IFERROR(VLOOKUP(M9,入力2!$B$4:$CQ$44,入力2!$AN$1,0),"")</f>
        <v/>
      </c>
      <c r="P9" s="107" t="str">
        <f>IFERROR(VLOOKUP(M9,入力2!$B$4:$CQ$44,入力2!$CN$1,0),"")</f>
        <v/>
      </c>
      <c r="V9" s="14">
        <f>入力2!AL9</f>
        <v>5</v>
      </c>
      <c r="W9" s="14" t="str">
        <f>入力2!AM9</f>
        <v/>
      </c>
      <c r="X9" s="14" t="str">
        <f>入力2!AN9</f>
        <v/>
      </c>
      <c r="Y9" s="14" t="str">
        <f>入力2!AO9</f>
        <v/>
      </c>
      <c r="Z9" s="14" t="str">
        <f>入力2!AP9</f>
        <v/>
      </c>
      <c r="AA9" s="14" t="str">
        <f>入力2!AQ9</f>
        <v/>
      </c>
      <c r="AG9" s="14">
        <f>C9</f>
        <v>0</v>
      </c>
      <c r="AH9" s="14" t="str">
        <f t="shared" si="0"/>
        <v/>
      </c>
      <c r="AI9" s="14" t="str">
        <f t="shared" si="0"/>
        <v/>
      </c>
      <c r="AJ9" s="14" t="str">
        <f t="shared" si="0"/>
        <v/>
      </c>
      <c r="AK9" s="14" t="str">
        <f t="shared" si="3"/>
        <v/>
      </c>
      <c r="AM9" s="14">
        <f t="shared" si="1"/>
        <v>0</v>
      </c>
      <c r="AN9" s="14" t="str">
        <f t="shared" si="1"/>
        <v/>
      </c>
      <c r="AO9" s="14" t="str">
        <f t="shared" si="1"/>
        <v/>
      </c>
      <c r="AP9" s="14" t="str">
        <f t="shared" si="1"/>
        <v/>
      </c>
      <c r="AQ9" s="14" t="str">
        <f t="shared" si="4"/>
        <v/>
      </c>
      <c r="AR9" s="14" t="s">
        <v>1389</v>
      </c>
      <c r="AS9" s="14">
        <f t="shared" si="2"/>
        <v>0</v>
      </c>
      <c r="AT9" s="14" t="str">
        <f t="shared" si="2"/>
        <v/>
      </c>
      <c r="AU9" s="14" t="str">
        <f t="shared" si="2"/>
        <v/>
      </c>
      <c r="AV9" s="14" t="str">
        <f t="shared" si="2"/>
        <v/>
      </c>
      <c r="AW9" s="14" t="str">
        <f t="shared" si="5"/>
        <v/>
      </c>
    </row>
    <row r="10" spans="1:49">
      <c r="B10" s="102">
        <v>6</v>
      </c>
      <c r="C10" s="110"/>
      <c r="D10" s="103" t="str">
        <f>IFERROR(VLOOKUP(C10,入力2!$B$4:$CQ$44,入力2!$AM$1,0),"")</f>
        <v/>
      </c>
      <c r="E10" s="103" t="str">
        <f>IFERROR(VLOOKUP(C10,入力2!$B$4:$CQ$44,入力2!$AN$1,0),"")</f>
        <v/>
      </c>
      <c r="F10" s="104" t="str">
        <f>IFERROR(VLOOKUP(C10,入力2!$B$4:$CQ$44,入力2!$CN$1,0),"")</f>
        <v/>
      </c>
      <c r="G10" s="102">
        <v>6</v>
      </c>
      <c r="H10" s="110"/>
      <c r="I10" s="103" t="str">
        <f>IFERROR(VLOOKUP(H10,入力2!$B$4:$CQ$44,入力2!$AM$1,0),"")</f>
        <v/>
      </c>
      <c r="J10" s="103" t="str">
        <f>IFERROR(VLOOKUP(H10,入力2!$B$4:$CQ$44,入力2!$AN$1,0),"")</f>
        <v/>
      </c>
      <c r="K10" s="104" t="str">
        <f>IFERROR(VLOOKUP(H10,入力2!$B$4:$CQ$44,入力2!$CN$1,0),"")</f>
        <v/>
      </c>
      <c r="L10" s="102">
        <v>6</v>
      </c>
      <c r="M10" s="110"/>
      <c r="N10" s="103" t="str">
        <f>IFERROR(VLOOKUP(M10,入力2!$B$4:$CQ$44,入力2!$AM$1,0),"")</f>
        <v/>
      </c>
      <c r="O10" s="103" t="str">
        <f>IFERROR(VLOOKUP(M10,入力2!$B$4:$CQ$44,入力2!$AN$1,0),"")</f>
        <v/>
      </c>
      <c r="P10" s="104" t="str">
        <f>IFERROR(VLOOKUP(M10,入力2!$B$4:$CQ$44,入力2!$CN$1,0),"")</f>
        <v/>
      </c>
      <c r="V10" s="14">
        <f>入力2!AL10</f>
        <v>6</v>
      </c>
      <c r="W10" s="14" t="str">
        <f>入力2!AM10</f>
        <v/>
      </c>
      <c r="X10" s="14" t="str">
        <f>入力2!AN10</f>
        <v/>
      </c>
      <c r="Y10" s="14" t="str">
        <f>入力2!AO10</f>
        <v/>
      </c>
      <c r="Z10" s="14" t="str">
        <f>入力2!AP10</f>
        <v/>
      </c>
      <c r="AA10" s="14" t="str">
        <f>入力2!AQ10</f>
        <v/>
      </c>
      <c r="AG10" s="14">
        <f t="shared" ref="AG10:AG11" si="6">C10</f>
        <v>0</v>
      </c>
      <c r="AH10" s="14" t="str">
        <f t="shared" si="0"/>
        <v/>
      </c>
      <c r="AI10" s="14" t="str">
        <f t="shared" si="0"/>
        <v/>
      </c>
      <c r="AJ10" s="14" t="str">
        <f t="shared" si="0"/>
        <v/>
      </c>
      <c r="AK10" s="14" t="str">
        <f t="shared" si="3"/>
        <v/>
      </c>
      <c r="AM10" s="14">
        <f t="shared" si="1"/>
        <v>0</v>
      </c>
      <c r="AN10" s="14" t="str">
        <f t="shared" si="1"/>
        <v/>
      </c>
      <c r="AO10" s="14" t="str">
        <f t="shared" si="1"/>
        <v/>
      </c>
      <c r="AP10" s="14" t="str">
        <f t="shared" si="1"/>
        <v/>
      </c>
      <c r="AQ10" s="14" t="str">
        <f t="shared" si="4"/>
        <v/>
      </c>
      <c r="AS10" s="14">
        <f t="shared" si="2"/>
        <v>0</v>
      </c>
      <c r="AT10" s="14" t="str">
        <f t="shared" si="2"/>
        <v/>
      </c>
      <c r="AU10" s="14" t="str">
        <f t="shared" si="2"/>
        <v/>
      </c>
      <c r="AV10" s="14" t="str">
        <f t="shared" si="2"/>
        <v/>
      </c>
      <c r="AW10" s="14" t="str">
        <f t="shared" si="5"/>
        <v/>
      </c>
    </row>
    <row r="11" spans="1:49" ht="19.5" thickBot="1">
      <c r="B11" s="105">
        <v>7</v>
      </c>
      <c r="C11" s="111"/>
      <c r="D11" s="106" t="str">
        <f>IFERROR(VLOOKUP(C11,入力2!$B$4:$CQ$44,入力2!$AM$1,0),"")</f>
        <v/>
      </c>
      <c r="E11" s="106" t="str">
        <f>IFERROR(VLOOKUP(C11,入力2!$B$4:$CQ$44,入力2!$AN$1,0),"")</f>
        <v/>
      </c>
      <c r="F11" s="107" t="str">
        <f>IFERROR(VLOOKUP(C11,入力2!$B$4:$CQ$44,入力2!$CN$1,0),"")</f>
        <v/>
      </c>
      <c r="G11" s="105">
        <v>7</v>
      </c>
      <c r="H11" s="111"/>
      <c r="I11" s="106" t="str">
        <f>IFERROR(VLOOKUP(H11,入力2!$B$4:$CQ$44,入力2!$AM$1,0),"")</f>
        <v/>
      </c>
      <c r="J11" s="106" t="str">
        <f>IFERROR(VLOOKUP(H11,入力2!$B$4:$CQ$44,入力2!$AN$1,0),"")</f>
        <v/>
      </c>
      <c r="K11" s="107" t="str">
        <f>IFERROR(VLOOKUP(H11,入力2!$B$4:$CQ$44,入力2!$CN$1,0),"")</f>
        <v/>
      </c>
      <c r="L11" s="105">
        <v>7</v>
      </c>
      <c r="M11" s="111"/>
      <c r="N11" s="106" t="str">
        <f>IFERROR(VLOOKUP(M11,入力2!$B$4:$CQ$44,入力2!$AM$1,0),"")</f>
        <v/>
      </c>
      <c r="O11" s="106" t="str">
        <f>IFERROR(VLOOKUP(M11,入力2!$B$4:$CQ$44,入力2!$AN$1,0),"")</f>
        <v/>
      </c>
      <c r="P11" s="107" t="str">
        <f>IFERROR(VLOOKUP(M11,入力2!$B$4:$CQ$44,入力2!$CN$1,0),"")</f>
        <v/>
      </c>
      <c r="V11" s="14">
        <f>入力2!AL11</f>
        <v>7</v>
      </c>
      <c r="W11" s="14" t="str">
        <f>入力2!AM11</f>
        <v/>
      </c>
      <c r="X11" s="14" t="str">
        <f>入力2!AN11</f>
        <v/>
      </c>
      <c r="Y11" s="14" t="str">
        <f>入力2!AO11</f>
        <v/>
      </c>
      <c r="Z11" s="14" t="str">
        <f>入力2!AP11</f>
        <v/>
      </c>
      <c r="AA11" s="14" t="str">
        <f>入力2!AQ11</f>
        <v/>
      </c>
      <c r="AG11" s="14">
        <f t="shared" si="6"/>
        <v>0</v>
      </c>
      <c r="AH11" s="14" t="str">
        <f t="shared" si="0"/>
        <v/>
      </c>
      <c r="AI11" s="14" t="str">
        <f t="shared" si="0"/>
        <v/>
      </c>
      <c r="AJ11" s="14" t="str">
        <f t="shared" si="0"/>
        <v/>
      </c>
      <c r="AK11" s="14" t="str">
        <f t="shared" si="3"/>
        <v/>
      </c>
      <c r="AM11" s="14">
        <f t="shared" si="1"/>
        <v>0</v>
      </c>
      <c r="AN11" s="14" t="str">
        <f t="shared" si="1"/>
        <v/>
      </c>
      <c r="AO11" s="14" t="str">
        <f t="shared" si="1"/>
        <v/>
      </c>
      <c r="AP11" s="14" t="str">
        <f t="shared" si="1"/>
        <v/>
      </c>
      <c r="AQ11" s="14" t="str">
        <f t="shared" si="4"/>
        <v/>
      </c>
      <c r="AR11" s="14" t="s">
        <v>1390</v>
      </c>
      <c r="AS11" s="14">
        <f t="shared" si="2"/>
        <v>0</v>
      </c>
      <c r="AT11" s="14" t="str">
        <f t="shared" si="2"/>
        <v/>
      </c>
      <c r="AU11" s="14" t="str">
        <f t="shared" si="2"/>
        <v/>
      </c>
      <c r="AV11" s="14" t="str">
        <f t="shared" si="2"/>
        <v/>
      </c>
      <c r="AW11" s="14" t="str">
        <f t="shared" si="5"/>
        <v/>
      </c>
    </row>
    <row r="12" spans="1:49">
      <c r="V12" s="14">
        <f>入力2!AL12</f>
        <v>8</v>
      </c>
      <c r="W12" s="14" t="str">
        <f>入力2!AM12</f>
        <v/>
      </c>
      <c r="X12" s="14" t="str">
        <f>入力2!AN12</f>
        <v/>
      </c>
      <c r="Y12" s="14" t="str">
        <f>入力2!AO12</f>
        <v/>
      </c>
      <c r="Z12" s="14" t="str">
        <f>入力2!AP12</f>
        <v/>
      </c>
      <c r="AA12" s="14" t="str">
        <f>入力2!AQ12</f>
        <v/>
      </c>
      <c r="AF12" s="14" t="str">
        <f>G4</f>
        <v>団体試合2</v>
      </c>
      <c r="AG12" s="14">
        <f t="shared" ref="AG12:AJ18" si="7">H5</f>
        <v>0</v>
      </c>
      <c r="AH12" s="14" t="str">
        <f t="shared" si="7"/>
        <v/>
      </c>
      <c r="AI12" s="14" t="str">
        <f t="shared" si="7"/>
        <v/>
      </c>
      <c r="AJ12" s="14" t="str">
        <f t="shared" si="7"/>
        <v/>
      </c>
      <c r="AK12" s="14" t="str">
        <f t="shared" si="3"/>
        <v/>
      </c>
      <c r="AM12" s="14">
        <f t="shared" si="1"/>
        <v>0</v>
      </c>
      <c r="AN12" s="14" t="str">
        <f t="shared" si="1"/>
        <v/>
      </c>
      <c r="AO12" s="14" t="str">
        <f t="shared" si="1"/>
        <v/>
      </c>
      <c r="AP12" s="14" t="str">
        <f t="shared" si="1"/>
        <v/>
      </c>
      <c r="AQ12" s="14" t="str">
        <f t="shared" si="4"/>
        <v/>
      </c>
      <c r="AS12" s="14">
        <f t="shared" si="2"/>
        <v>0</v>
      </c>
      <c r="AT12" s="14" t="str">
        <f t="shared" si="2"/>
        <v/>
      </c>
      <c r="AU12" s="14" t="str">
        <f t="shared" si="2"/>
        <v/>
      </c>
      <c r="AV12" s="14" t="str">
        <f t="shared" si="2"/>
        <v/>
      </c>
      <c r="AW12" s="14" t="str">
        <f t="shared" si="5"/>
        <v/>
      </c>
    </row>
    <row r="13" spans="1:49" ht="19.5" thickBot="1">
      <c r="B13" s="14" t="s">
        <v>1407</v>
      </c>
      <c r="G13" s="14" t="s">
        <v>1408</v>
      </c>
      <c r="L13" s="14" t="s">
        <v>1409</v>
      </c>
      <c r="V13" s="14">
        <f>入力2!AL13</f>
        <v>9</v>
      </c>
      <c r="W13" s="14" t="str">
        <f>入力2!AM13</f>
        <v/>
      </c>
      <c r="X13" s="14" t="str">
        <f>入力2!AN13</f>
        <v/>
      </c>
      <c r="Y13" s="14" t="str">
        <f>入力2!AO13</f>
        <v/>
      </c>
      <c r="Z13" s="14" t="str">
        <f>入力2!AP13</f>
        <v/>
      </c>
      <c r="AA13" s="14" t="str">
        <f>入力2!AQ13</f>
        <v/>
      </c>
      <c r="AF13" s="14">
        <f>IF(SUM(AK12:AK18)&gt;=5,1,0)</f>
        <v>0</v>
      </c>
      <c r="AG13" s="14">
        <f t="shared" si="7"/>
        <v>0</v>
      </c>
      <c r="AH13" s="14" t="str">
        <f t="shared" si="7"/>
        <v/>
      </c>
      <c r="AI13" s="14" t="str">
        <f t="shared" si="7"/>
        <v/>
      </c>
      <c r="AJ13" s="14" t="str">
        <f t="shared" si="7"/>
        <v/>
      </c>
      <c r="AK13" s="14" t="str">
        <f t="shared" si="3"/>
        <v/>
      </c>
      <c r="AM13" s="14">
        <f t="shared" si="1"/>
        <v>0</v>
      </c>
      <c r="AN13" s="14" t="str">
        <f t="shared" si="1"/>
        <v/>
      </c>
      <c r="AO13" s="14" t="str">
        <f t="shared" si="1"/>
        <v/>
      </c>
      <c r="AP13" s="14" t="str">
        <f t="shared" si="1"/>
        <v/>
      </c>
      <c r="AQ13" s="14" t="str">
        <f t="shared" si="4"/>
        <v/>
      </c>
      <c r="AR13" s="14" t="s">
        <v>1391</v>
      </c>
      <c r="AS13" s="14">
        <f t="shared" si="2"/>
        <v>0</v>
      </c>
      <c r="AT13" s="14" t="str">
        <f t="shared" si="2"/>
        <v/>
      </c>
      <c r="AU13" s="14" t="str">
        <f t="shared" si="2"/>
        <v/>
      </c>
      <c r="AV13" s="14" t="str">
        <f t="shared" si="2"/>
        <v/>
      </c>
      <c r="AW13" s="14" t="str">
        <f t="shared" si="5"/>
        <v/>
      </c>
    </row>
    <row r="14" spans="1:49">
      <c r="B14" s="99">
        <v>1</v>
      </c>
      <c r="C14" s="109"/>
      <c r="D14" s="100" t="str">
        <f>IFERROR(VLOOKUP(C14,入力2!$B$4:$CQ$44,入力2!$AM$1,0),"")</f>
        <v/>
      </c>
      <c r="E14" s="100" t="str">
        <f>IFERROR(VLOOKUP(C14,入力2!$B$4:$CQ$44,入力2!$AN$1,0),"")</f>
        <v/>
      </c>
      <c r="F14" s="101" t="str">
        <f>IFERROR(VLOOKUP(C14,入力2!$B$4:$CQ$44,入力2!$CN$1,0),"")</f>
        <v/>
      </c>
      <c r="G14" s="99">
        <v>1</v>
      </c>
      <c r="H14" s="109"/>
      <c r="I14" s="100" t="str">
        <f>IFERROR(VLOOKUP(H14,入力2!$B$4:$CQ$44,入力2!$AM$1,0),"")</f>
        <v/>
      </c>
      <c r="J14" s="100" t="str">
        <f>IFERROR(VLOOKUP(H14,入力2!$B$4:$CQ$44,入力2!$AN$1,0),"")</f>
        <v/>
      </c>
      <c r="K14" s="101" t="str">
        <f>IFERROR(VLOOKUP(H14,入力2!$B$4:$CQ$44,入力2!$CN$1,0),"")</f>
        <v/>
      </c>
      <c r="L14" s="99">
        <v>1</v>
      </c>
      <c r="M14" s="109"/>
      <c r="N14" s="100" t="str">
        <f>IFERROR(VLOOKUP(M14,入力2!$B$4:$CQ$44,入力2!$AM$1,0),"")</f>
        <v/>
      </c>
      <c r="O14" s="100" t="str">
        <f>IFERROR(VLOOKUP(M14,入力2!$B$4:$CQ$44,入力2!$AN$1,0),"")</f>
        <v/>
      </c>
      <c r="P14" s="101" t="str">
        <f>IFERROR(VLOOKUP(M14,入力2!$B$4:$CQ$44,入力2!$CN$1,0),"")</f>
        <v/>
      </c>
      <c r="V14" s="14">
        <f>入力2!AL14</f>
        <v>10</v>
      </c>
      <c r="W14" s="14" t="str">
        <f>入力2!AM14</f>
        <v/>
      </c>
      <c r="X14" s="14" t="str">
        <f>入力2!AN14</f>
        <v/>
      </c>
      <c r="Y14" s="14" t="str">
        <f>入力2!AO14</f>
        <v/>
      </c>
      <c r="Z14" s="14" t="str">
        <f>入力2!AP14</f>
        <v/>
      </c>
      <c r="AA14" s="14" t="str">
        <f>入力2!AQ14</f>
        <v/>
      </c>
      <c r="AG14" s="14">
        <f t="shared" si="7"/>
        <v>0</v>
      </c>
      <c r="AH14" s="14" t="str">
        <f t="shared" si="7"/>
        <v/>
      </c>
      <c r="AI14" s="14" t="str">
        <f t="shared" si="7"/>
        <v/>
      </c>
      <c r="AJ14" s="14" t="str">
        <f t="shared" si="7"/>
        <v/>
      </c>
      <c r="AK14" s="14" t="str">
        <f t="shared" si="3"/>
        <v/>
      </c>
      <c r="AM14" s="14">
        <f t="shared" si="1"/>
        <v>0</v>
      </c>
      <c r="AN14" s="14" t="str">
        <f t="shared" si="1"/>
        <v/>
      </c>
      <c r="AO14" s="14" t="str">
        <f t="shared" si="1"/>
        <v/>
      </c>
      <c r="AP14" s="14" t="str">
        <f t="shared" si="1"/>
        <v/>
      </c>
      <c r="AQ14" s="14" t="str">
        <f t="shared" si="4"/>
        <v/>
      </c>
      <c r="AS14" s="14">
        <f t="shared" si="2"/>
        <v>0</v>
      </c>
      <c r="AT14" s="14" t="str">
        <f t="shared" si="2"/>
        <v/>
      </c>
      <c r="AU14" s="14" t="str">
        <f t="shared" si="2"/>
        <v/>
      </c>
      <c r="AV14" s="14" t="str">
        <f t="shared" si="2"/>
        <v/>
      </c>
      <c r="AW14" s="14" t="str">
        <f t="shared" si="5"/>
        <v/>
      </c>
    </row>
    <row r="15" spans="1:49">
      <c r="B15" s="102">
        <v>2</v>
      </c>
      <c r="C15" s="110"/>
      <c r="D15" s="103" t="str">
        <f>IFERROR(VLOOKUP(C15,入力2!$B$4:$CQ$44,入力2!$AM$1,0),"")</f>
        <v/>
      </c>
      <c r="E15" s="103" t="str">
        <f>IFERROR(VLOOKUP(C15,入力2!$B$4:$CQ$44,入力2!$AN$1,0),"")</f>
        <v/>
      </c>
      <c r="F15" s="104" t="str">
        <f>IFERROR(VLOOKUP(C15,入力2!$B$4:$CQ$44,入力2!$CN$1,0),"")</f>
        <v/>
      </c>
      <c r="G15" s="102">
        <v>2</v>
      </c>
      <c r="H15" s="110"/>
      <c r="I15" s="103" t="str">
        <f>IFERROR(VLOOKUP(H15,入力2!$B$4:$CQ$44,入力2!$AM$1,0),"")</f>
        <v/>
      </c>
      <c r="J15" s="103" t="str">
        <f>IFERROR(VLOOKUP(H15,入力2!$B$4:$CQ$44,入力2!$AN$1,0),"")</f>
        <v/>
      </c>
      <c r="K15" s="104" t="str">
        <f>IFERROR(VLOOKUP(H15,入力2!$B$4:$CQ$44,入力2!$CN$1,0),"")</f>
        <v/>
      </c>
      <c r="L15" s="102">
        <v>2</v>
      </c>
      <c r="M15" s="110"/>
      <c r="N15" s="103" t="str">
        <f>IFERROR(VLOOKUP(M15,入力2!$B$4:$CQ$44,入力2!$AM$1,0),"")</f>
        <v/>
      </c>
      <c r="O15" s="103" t="str">
        <f>IFERROR(VLOOKUP(M15,入力2!$B$4:$CQ$44,入力2!$AN$1,0),"")</f>
        <v/>
      </c>
      <c r="P15" s="104" t="str">
        <f>IFERROR(VLOOKUP(M15,入力2!$B$4:$CQ$44,入力2!$CN$1,0),"")</f>
        <v/>
      </c>
      <c r="V15" s="14">
        <f>入力2!AL15</f>
        <v>11</v>
      </c>
      <c r="W15" s="14" t="str">
        <f>入力2!AM15</f>
        <v/>
      </c>
      <c r="X15" s="14" t="str">
        <f>入力2!AN15</f>
        <v/>
      </c>
      <c r="Y15" s="14" t="str">
        <f>入力2!AO15</f>
        <v/>
      </c>
      <c r="Z15" s="14" t="str">
        <f>入力2!AP15</f>
        <v/>
      </c>
      <c r="AA15" s="14" t="str">
        <f>入力2!AQ15</f>
        <v/>
      </c>
      <c r="AG15" s="14">
        <f t="shared" si="7"/>
        <v>0</v>
      </c>
      <c r="AH15" s="14" t="str">
        <f t="shared" si="7"/>
        <v/>
      </c>
      <c r="AI15" s="14" t="str">
        <f t="shared" si="7"/>
        <v/>
      </c>
      <c r="AJ15" s="14" t="str">
        <f t="shared" si="7"/>
        <v/>
      </c>
      <c r="AK15" s="14" t="str">
        <f t="shared" si="3"/>
        <v/>
      </c>
      <c r="AM15" s="14">
        <f t="shared" ref="AM15:AP24" si="8">H24</f>
        <v>0</v>
      </c>
      <c r="AN15" s="14" t="str">
        <f t="shared" si="8"/>
        <v/>
      </c>
      <c r="AO15" s="14" t="str">
        <f t="shared" si="8"/>
        <v/>
      </c>
      <c r="AP15" s="14" t="str">
        <f t="shared" si="8"/>
        <v/>
      </c>
      <c r="AQ15" s="14" t="str">
        <f t="shared" si="4"/>
        <v/>
      </c>
      <c r="AR15" s="14" t="s">
        <v>1392</v>
      </c>
      <c r="AS15" s="14">
        <f t="shared" si="2"/>
        <v>0</v>
      </c>
      <c r="AT15" s="14" t="str">
        <f t="shared" si="2"/>
        <v/>
      </c>
      <c r="AU15" s="14" t="str">
        <f t="shared" si="2"/>
        <v/>
      </c>
      <c r="AV15" s="14" t="str">
        <f t="shared" si="2"/>
        <v/>
      </c>
      <c r="AW15" s="14" t="str">
        <f t="shared" si="5"/>
        <v/>
      </c>
    </row>
    <row r="16" spans="1:49">
      <c r="B16" s="102">
        <v>3</v>
      </c>
      <c r="C16" s="110"/>
      <c r="D16" s="103" t="str">
        <f>IFERROR(VLOOKUP(C16,入力2!$B$4:$CQ$44,入力2!$AM$1,0),"")</f>
        <v/>
      </c>
      <c r="E16" s="103" t="str">
        <f>IFERROR(VLOOKUP(C16,入力2!$B$4:$CQ$44,入力2!$AN$1,0),"")</f>
        <v/>
      </c>
      <c r="F16" s="104" t="str">
        <f>IFERROR(VLOOKUP(C16,入力2!$B$4:$CQ$44,入力2!$CN$1,0),"")</f>
        <v/>
      </c>
      <c r="G16" s="102">
        <v>3</v>
      </c>
      <c r="H16" s="110"/>
      <c r="I16" s="103" t="str">
        <f>IFERROR(VLOOKUP(H16,入力2!$B$4:$CQ$44,入力2!$AM$1,0),"")</f>
        <v/>
      </c>
      <c r="J16" s="103" t="str">
        <f>IFERROR(VLOOKUP(H16,入力2!$B$4:$CQ$44,入力2!$AN$1,0),"")</f>
        <v/>
      </c>
      <c r="K16" s="104" t="str">
        <f>IFERROR(VLOOKUP(H16,入力2!$B$4:$CQ$44,入力2!$CN$1,0),"")</f>
        <v/>
      </c>
      <c r="L16" s="102">
        <v>3</v>
      </c>
      <c r="M16" s="110"/>
      <c r="N16" s="103" t="str">
        <f>IFERROR(VLOOKUP(M16,入力2!$B$4:$CQ$44,入力2!$AM$1,0),"")</f>
        <v/>
      </c>
      <c r="O16" s="103" t="str">
        <f>IFERROR(VLOOKUP(M16,入力2!$B$4:$CQ$44,入力2!$AN$1,0),"")</f>
        <v/>
      </c>
      <c r="P16" s="104" t="str">
        <f>IFERROR(VLOOKUP(M16,入力2!$B$4:$CQ$44,入力2!$CN$1,0),"")</f>
        <v/>
      </c>
      <c r="V16" s="14">
        <f>入力2!AL16</f>
        <v>12</v>
      </c>
      <c r="W16" s="14" t="str">
        <f>入力2!AM16</f>
        <v/>
      </c>
      <c r="X16" s="14" t="str">
        <f>入力2!AN16</f>
        <v/>
      </c>
      <c r="Y16" s="14" t="str">
        <f>入力2!AO16</f>
        <v/>
      </c>
      <c r="Z16" s="14" t="str">
        <f>入力2!AP16</f>
        <v/>
      </c>
      <c r="AA16" s="14" t="str">
        <f>入力2!AQ16</f>
        <v/>
      </c>
      <c r="AG16" s="14">
        <f t="shared" si="7"/>
        <v>0</v>
      </c>
      <c r="AH16" s="14" t="str">
        <f t="shared" si="7"/>
        <v/>
      </c>
      <c r="AI16" s="14" t="str">
        <f t="shared" si="7"/>
        <v/>
      </c>
      <c r="AJ16" s="14" t="str">
        <f t="shared" si="7"/>
        <v/>
      </c>
      <c r="AK16" s="14" t="str">
        <f t="shared" si="3"/>
        <v/>
      </c>
      <c r="AM16" s="14">
        <f t="shared" si="8"/>
        <v>0</v>
      </c>
      <c r="AN16" s="14" t="str">
        <f t="shared" si="8"/>
        <v/>
      </c>
      <c r="AO16" s="14" t="str">
        <f t="shared" si="8"/>
        <v/>
      </c>
      <c r="AP16" s="14" t="str">
        <f t="shared" si="8"/>
        <v/>
      </c>
      <c r="AQ16" s="14" t="str">
        <f t="shared" si="4"/>
        <v/>
      </c>
      <c r="AS16" s="14">
        <f t="shared" si="2"/>
        <v>0</v>
      </c>
      <c r="AT16" s="14" t="str">
        <f t="shared" si="2"/>
        <v/>
      </c>
      <c r="AU16" s="14" t="str">
        <f t="shared" si="2"/>
        <v/>
      </c>
      <c r="AV16" s="14" t="str">
        <f t="shared" si="2"/>
        <v/>
      </c>
      <c r="AW16" s="14" t="str">
        <f t="shared" si="5"/>
        <v/>
      </c>
    </row>
    <row r="17" spans="2:49">
      <c r="B17" s="102">
        <v>4</v>
      </c>
      <c r="C17" s="110"/>
      <c r="D17" s="103" t="str">
        <f>IFERROR(VLOOKUP(C17,入力2!$B$4:$CQ$44,入力2!$AM$1,0),"")</f>
        <v/>
      </c>
      <c r="E17" s="103" t="str">
        <f>IFERROR(VLOOKUP(C17,入力2!$B$4:$CQ$44,入力2!$AN$1,0),"")</f>
        <v/>
      </c>
      <c r="F17" s="104" t="str">
        <f>IFERROR(VLOOKUP(C17,入力2!$B$4:$CQ$44,入力2!$CN$1,0),"")</f>
        <v/>
      </c>
      <c r="G17" s="102">
        <v>4</v>
      </c>
      <c r="H17" s="110"/>
      <c r="I17" s="103" t="str">
        <f>IFERROR(VLOOKUP(H17,入力2!$B$4:$CQ$44,入力2!$AM$1,0),"")</f>
        <v/>
      </c>
      <c r="J17" s="103" t="str">
        <f>IFERROR(VLOOKUP(H17,入力2!$B$4:$CQ$44,入力2!$AN$1,0),"")</f>
        <v/>
      </c>
      <c r="K17" s="104" t="str">
        <f>IFERROR(VLOOKUP(H17,入力2!$B$4:$CQ$44,入力2!$CN$1,0),"")</f>
        <v/>
      </c>
      <c r="L17" s="102">
        <v>4</v>
      </c>
      <c r="M17" s="110"/>
      <c r="N17" s="103" t="str">
        <f>IFERROR(VLOOKUP(M17,入力2!$B$4:$CQ$44,入力2!$AM$1,0),"")</f>
        <v/>
      </c>
      <c r="O17" s="103" t="str">
        <f>IFERROR(VLOOKUP(M17,入力2!$B$4:$CQ$44,入力2!$AN$1,0),"")</f>
        <v/>
      </c>
      <c r="P17" s="104" t="str">
        <f>IFERROR(VLOOKUP(M17,入力2!$B$4:$CQ$44,入力2!$CN$1,0),"")</f>
        <v/>
      </c>
      <c r="V17" s="14">
        <f>入力2!AL17</f>
        <v>13</v>
      </c>
      <c r="W17" s="14" t="str">
        <f>入力2!AM17</f>
        <v/>
      </c>
      <c r="X17" s="14" t="str">
        <f>入力2!AN17</f>
        <v/>
      </c>
      <c r="Y17" s="14" t="str">
        <f>入力2!AO17</f>
        <v/>
      </c>
      <c r="Z17" s="14" t="str">
        <f>入力2!AP17</f>
        <v/>
      </c>
      <c r="AA17" s="14" t="str">
        <f>入力2!AQ17</f>
        <v/>
      </c>
      <c r="AG17" s="14">
        <f t="shared" si="7"/>
        <v>0</v>
      </c>
      <c r="AH17" s="14" t="str">
        <f t="shared" si="7"/>
        <v/>
      </c>
      <c r="AI17" s="14" t="str">
        <f t="shared" si="7"/>
        <v/>
      </c>
      <c r="AJ17" s="14" t="str">
        <f t="shared" si="7"/>
        <v/>
      </c>
      <c r="AK17" s="14" t="str">
        <f t="shared" si="3"/>
        <v/>
      </c>
      <c r="AM17" s="14">
        <f t="shared" si="8"/>
        <v>0</v>
      </c>
      <c r="AN17" s="14" t="str">
        <f t="shared" si="8"/>
        <v/>
      </c>
      <c r="AO17" s="14" t="str">
        <f t="shared" si="8"/>
        <v/>
      </c>
      <c r="AP17" s="14" t="str">
        <f t="shared" si="8"/>
        <v/>
      </c>
      <c r="AQ17" s="14" t="str">
        <f t="shared" si="4"/>
        <v/>
      </c>
      <c r="AR17" s="14" t="s">
        <v>1393</v>
      </c>
      <c r="AS17" s="14">
        <f t="shared" si="2"/>
        <v>0</v>
      </c>
      <c r="AT17" s="14" t="str">
        <f t="shared" si="2"/>
        <v/>
      </c>
      <c r="AU17" s="14" t="str">
        <f t="shared" si="2"/>
        <v/>
      </c>
      <c r="AV17" s="14" t="str">
        <f t="shared" si="2"/>
        <v/>
      </c>
      <c r="AW17" s="14" t="str">
        <f t="shared" si="5"/>
        <v/>
      </c>
    </row>
    <row r="18" spans="2:49" ht="19.5" thickBot="1">
      <c r="B18" s="105">
        <v>5</v>
      </c>
      <c r="C18" s="111"/>
      <c r="D18" s="106" t="str">
        <f>IFERROR(VLOOKUP(C18,入力2!$B$4:$CQ$44,入力2!$AM$1,0),"")</f>
        <v/>
      </c>
      <c r="E18" s="106" t="str">
        <f>IFERROR(VLOOKUP(C18,入力2!$B$4:$CQ$44,入力2!$AN$1,0),"")</f>
        <v/>
      </c>
      <c r="F18" s="107" t="str">
        <f>IFERROR(VLOOKUP(C18,入力2!$B$4:$CQ$44,入力2!$CN$1,0),"")</f>
        <v/>
      </c>
      <c r="G18" s="105">
        <v>5</v>
      </c>
      <c r="H18" s="111"/>
      <c r="I18" s="106" t="str">
        <f>IFERROR(VLOOKUP(H18,入力2!$B$4:$CQ$44,入力2!$AM$1,0),"")</f>
        <v/>
      </c>
      <c r="J18" s="106" t="str">
        <f>IFERROR(VLOOKUP(H18,入力2!$B$4:$CQ$44,入力2!$AN$1,0),"")</f>
        <v/>
      </c>
      <c r="K18" s="107" t="str">
        <f>IFERROR(VLOOKUP(H18,入力2!$B$4:$CQ$44,入力2!$CN$1,0),"")</f>
        <v/>
      </c>
      <c r="L18" s="105">
        <v>5</v>
      </c>
      <c r="M18" s="111"/>
      <c r="N18" s="106" t="str">
        <f>IFERROR(VLOOKUP(M18,入力2!$B$4:$CQ$44,入力2!$AM$1,0),"")</f>
        <v/>
      </c>
      <c r="O18" s="106" t="str">
        <f>IFERROR(VLOOKUP(M18,入力2!$B$4:$CQ$44,入力2!$AN$1,0),"")</f>
        <v/>
      </c>
      <c r="P18" s="107" t="str">
        <f>IFERROR(VLOOKUP(M18,入力2!$B$4:$CQ$44,入力2!$CN$1,0),"")</f>
        <v/>
      </c>
      <c r="V18" s="14">
        <f>入力2!AL18</f>
        <v>14</v>
      </c>
      <c r="W18" s="14" t="str">
        <f>入力2!AM18</f>
        <v/>
      </c>
      <c r="X18" s="14" t="str">
        <f>入力2!AN18</f>
        <v/>
      </c>
      <c r="Y18" s="14" t="str">
        <f>入力2!AO18</f>
        <v/>
      </c>
      <c r="Z18" s="14" t="str">
        <f>入力2!AP18</f>
        <v/>
      </c>
      <c r="AA18" s="14" t="str">
        <f>入力2!AQ18</f>
        <v/>
      </c>
      <c r="AG18" s="14">
        <f t="shared" si="7"/>
        <v>0</v>
      </c>
      <c r="AH18" s="14" t="str">
        <f t="shared" si="7"/>
        <v/>
      </c>
      <c r="AI18" s="14" t="str">
        <f t="shared" si="7"/>
        <v/>
      </c>
      <c r="AJ18" s="14" t="str">
        <f t="shared" si="7"/>
        <v/>
      </c>
      <c r="AK18" s="14" t="str">
        <f t="shared" si="3"/>
        <v/>
      </c>
      <c r="AM18" s="14">
        <f t="shared" si="8"/>
        <v>0</v>
      </c>
      <c r="AN18" s="14" t="str">
        <f t="shared" si="8"/>
        <v/>
      </c>
      <c r="AO18" s="14" t="str">
        <f t="shared" si="8"/>
        <v/>
      </c>
      <c r="AP18" s="14" t="str">
        <f t="shared" si="8"/>
        <v/>
      </c>
      <c r="AQ18" s="14" t="str">
        <f t="shared" si="4"/>
        <v/>
      </c>
      <c r="AS18" s="14">
        <f t="shared" si="2"/>
        <v>0</v>
      </c>
      <c r="AT18" s="14" t="str">
        <f t="shared" si="2"/>
        <v/>
      </c>
      <c r="AU18" s="14" t="str">
        <f t="shared" si="2"/>
        <v/>
      </c>
      <c r="AV18" s="14" t="str">
        <f t="shared" si="2"/>
        <v/>
      </c>
      <c r="AW18" s="14" t="str">
        <f t="shared" si="5"/>
        <v/>
      </c>
    </row>
    <row r="19" spans="2:49">
      <c r="B19" s="102">
        <v>6</v>
      </c>
      <c r="C19" s="110"/>
      <c r="D19" s="103" t="str">
        <f>IFERROR(VLOOKUP(C19,入力2!$B$4:$CQ$44,入力2!$AM$1,0),"")</f>
        <v/>
      </c>
      <c r="E19" s="103" t="str">
        <f>IFERROR(VLOOKUP(C19,入力2!$B$4:$CQ$44,入力2!$AN$1,0),"")</f>
        <v/>
      </c>
      <c r="F19" s="104" t="str">
        <f>IFERROR(VLOOKUP(C19,入力2!$B$4:$CQ$44,入力2!$CN$1,0),"")</f>
        <v/>
      </c>
      <c r="G19" s="102">
        <v>6</v>
      </c>
      <c r="H19" s="110"/>
      <c r="I19" s="103" t="str">
        <f>IFERROR(VLOOKUP(H19,入力2!$B$4:$CQ$44,入力2!$AM$1,0),"")</f>
        <v/>
      </c>
      <c r="J19" s="103" t="str">
        <f>IFERROR(VLOOKUP(H19,入力2!$B$4:$CQ$44,入力2!$AN$1,0),"")</f>
        <v/>
      </c>
      <c r="K19" s="104" t="str">
        <f>IFERROR(VLOOKUP(H19,入力2!$B$4:$CQ$44,入力2!$CN$1,0),"")</f>
        <v/>
      </c>
      <c r="L19" s="102">
        <v>6</v>
      </c>
      <c r="M19" s="110"/>
      <c r="N19" s="103" t="str">
        <f>IFERROR(VLOOKUP(M19,入力2!$B$4:$CQ$44,入力2!$AM$1,0),"")</f>
        <v/>
      </c>
      <c r="O19" s="103" t="str">
        <f>IFERROR(VLOOKUP(M19,入力2!$B$4:$CQ$44,入力2!$AN$1,0),"")</f>
        <v/>
      </c>
      <c r="P19" s="104" t="str">
        <f>IFERROR(VLOOKUP(M19,入力2!$B$4:$CQ$44,入力2!$CN$1,0),"")</f>
        <v/>
      </c>
      <c r="V19" s="14">
        <f>入力2!AL19</f>
        <v>15</v>
      </c>
      <c r="W19" s="14" t="str">
        <f>入力2!AM19</f>
        <v/>
      </c>
      <c r="X19" s="14" t="str">
        <f>入力2!AN19</f>
        <v/>
      </c>
      <c r="Y19" s="14" t="str">
        <f>入力2!AO19</f>
        <v/>
      </c>
      <c r="Z19" s="14" t="str">
        <f>入力2!AP19</f>
        <v/>
      </c>
      <c r="AA19" s="14" t="str">
        <f>入力2!AQ19</f>
        <v/>
      </c>
      <c r="AF19" s="14" t="s">
        <v>1406</v>
      </c>
      <c r="AG19" s="14">
        <f t="shared" ref="AG19:AJ25" si="9">M5</f>
        <v>0</v>
      </c>
      <c r="AH19" s="14" t="str">
        <f t="shared" si="9"/>
        <v/>
      </c>
      <c r="AI19" s="14" t="str">
        <f t="shared" si="9"/>
        <v/>
      </c>
      <c r="AJ19" s="14" t="str">
        <f t="shared" si="9"/>
        <v/>
      </c>
      <c r="AK19" s="14" t="str">
        <f t="shared" si="3"/>
        <v/>
      </c>
      <c r="AM19" s="14">
        <f t="shared" si="8"/>
        <v>0</v>
      </c>
      <c r="AN19" s="14" t="str">
        <f t="shared" si="8"/>
        <v/>
      </c>
      <c r="AO19" s="14" t="str">
        <f t="shared" si="8"/>
        <v/>
      </c>
      <c r="AP19" s="14" t="str">
        <f t="shared" si="8"/>
        <v/>
      </c>
      <c r="AQ19" s="14" t="str">
        <f t="shared" si="4"/>
        <v/>
      </c>
      <c r="AR19" s="14" t="s">
        <v>1394</v>
      </c>
      <c r="AS19" s="14">
        <f t="shared" si="2"/>
        <v>0</v>
      </c>
      <c r="AT19" s="14" t="str">
        <f t="shared" si="2"/>
        <v/>
      </c>
      <c r="AU19" s="14" t="str">
        <f t="shared" si="2"/>
        <v/>
      </c>
      <c r="AV19" s="14" t="str">
        <f t="shared" si="2"/>
        <v/>
      </c>
      <c r="AW19" s="14" t="str">
        <f t="shared" si="5"/>
        <v/>
      </c>
    </row>
    <row r="20" spans="2:49" ht="19.5" thickBot="1">
      <c r="B20" s="105">
        <v>7</v>
      </c>
      <c r="C20" s="111"/>
      <c r="D20" s="106" t="str">
        <f>IFERROR(VLOOKUP(C20,入力2!$B$4:$CQ$44,入力2!$AM$1,0),"")</f>
        <v/>
      </c>
      <c r="E20" s="106" t="str">
        <f>IFERROR(VLOOKUP(C20,入力2!$B$4:$CQ$44,入力2!$AN$1,0),"")</f>
        <v/>
      </c>
      <c r="F20" s="107" t="str">
        <f>IFERROR(VLOOKUP(C20,入力2!$B$4:$CQ$44,入力2!$CN$1,0),"")</f>
        <v/>
      </c>
      <c r="G20" s="105">
        <v>7</v>
      </c>
      <c r="H20" s="111"/>
      <c r="I20" s="106" t="str">
        <f>IFERROR(VLOOKUP(H20,入力2!$B$4:$CQ$44,入力2!$AM$1,0),"")</f>
        <v/>
      </c>
      <c r="J20" s="106" t="str">
        <f>IFERROR(VLOOKUP(H20,入力2!$B$4:$CQ$44,入力2!$AN$1,0),"")</f>
        <v/>
      </c>
      <c r="K20" s="107" t="str">
        <f>IFERROR(VLOOKUP(H20,入力2!$B$4:$CQ$44,入力2!$CN$1,0),"")</f>
        <v/>
      </c>
      <c r="L20" s="105">
        <v>7</v>
      </c>
      <c r="M20" s="111"/>
      <c r="N20" s="106" t="str">
        <f>IFERROR(VLOOKUP(M20,入力2!$B$4:$CQ$44,入力2!$AM$1,0),"")</f>
        <v/>
      </c>
      <c r="O20" s="106" t="str">
        <f>IFERROR(VLOOKUP(M20,入力2!$B$4:$CQ$44,入力2!$AN$1,0),"")</f>
        <v/>
      </c>
      <c r="P20" s="107" t="str">
        <f>IFERROR(VLOOKUP(M20,入力2!$B$4:$CQ$44,入力2!$CN$1,0),"")</f>
        <v/>
      </c>
      <c r="V20" s="14">
        <f>入力2!AL20</f>
        <v>16</v>
      </c>
      <c r="W20" s="14" t="str">
        <f>入力2!AM20</f>
        <v/>
      </c>
      <c r="X20" s="14" t="str">
        <f>入力2!AN20</f>
        <v/>
      </c>
      <c r="Y20" s="14" t="str">
        <f>入力2!AO20</f>
        <v/>
      </c>
      <c r="Z20" s="14" t="str">
        <f>入力2!AP20</f>
        <v/>
      </c>
      <c r="AA20" s="14" t="str">
        <f>入力2!AQ20</f>
        <v/>
      </c>
      <c r="AF20" s="14">
        <f>IF(SUM(AK19:AK25)&gt;=5,1,0)</f>
        <v>0</v>
      </c>
      <c r="AG20" s="14">
        <f t="shared" si="9"/>
        <v>0</v>
      </c>
      <c r="AH20" s="14" t="str">
        <f t="shared" si="9"/>
        <v/>
      </c>
      <c r="AI20" s="14" t="str">
        <f t="shared" si="9"/>
        <v/>
      </c>
      <c r="AJ20" s="14" t="str">
        <f t="shared" si="9"/>
        <v/>
      </c>
      <c r="AK20" s="14" t="str">
        <f t="shared" si="3"/>
        <v/>
      </c>
      <c r="AM20" s="14">
        <f t="shared" si="8"/>
        <v>0</v>
      </c>
      <c r="AN20" s="14" t="str">
        <f t="shared" si="8"/>
        <v/>
      </c>
      <c r="AO20" s="14" t="str">
        <f t="shared" si="8"/>
        <v/>
      </c>
      <c r="AP20" s="14" t="str">
        <f t="shared" si="8"/>
        <v/>
      </c>
      <c r="AQ20" s="14" t="str">
        <f t="shared" si="4"/>
        <v/>
      </c>
      <c r="AS20" s="14">
        <f t="shared" si="2"/>
        <v>0</v>
      </c>
      <c r="AT20" s="14" t="str">
        <f t="shared" si="2"/>
        <v/>
      </c>
      <c r="AU20" s="14" t="str">
        <f t="shared" si="2"/>
        <v/>
      </c>
      <c r="AV20" s="14" t="str">
        <f t="shared" si="2"/>
        <v/>
      </c>
      <c r="AW20" s="14" t="str">
        <f t="shared" si="5"/>
        <v/>
      </c>
    </row>
    <row r="21" spans="2:49">
      <c r="V21" s="14">
        <f>入力2!AL21</f>
        <v>17</v>
      </c>
      <c r="W21" s="14" t="str">
        <f>入力2!AM21</f>
        <v/>
      </c>
      <c r="X21" s="14" t="str">
        <f>入力2!AN21</f>
        <v/>
      </c>
      <c r="Y21" s="14" t="str">
        <f>入力2!AO21</f>
        <v/>
      </c>
      <c r="Z21" s="14" t="str">
        <f>入力2!AP21</f>
        <v/>
      </c>
      <c r="AA21" s="14" t="str">
        <f>入力2!AQ21</f>
        <v/>
      </c>
      <c r="AG21" s="14">
        <f t="shared" si="9"/>
        <v>0</v>
      </c>
      <c r="AH21" s="14" t="str">
        <f t="shared" si="9"/>
        <v/>
      </c>
      <c r="AI21" s="14" t="str">
        <f t="shared" si="9"/>
        <v/>
      </c>
      <c r="AJ21" s="14" t="str">
        <f t="shared" si="9"/>
        <v/>
      </c>
      <c r="AK21" s="14" t="str">
        <f t="shared" si="3"/>
        <v/>
      </c>
      <c r="AM21" s="14">
        <f t="shared" si="8"/>
        <v>0</v>
      </c>
      <c r="AN21" s="14" t="str">
        <f t="shared" si="8"/>
        <v/>
      </c>
      <c r="AO21" s="14" t="str">
        <f t="shared" si="8"/>
        <v/>
      </c>
      <c r="AP21" s="14" t="str">
        <f t="shared" si="8"/>
        <v/>
      </c>
      <c r="AQ21" s="14" t="str">
        <f t="shared" si="4"/>
        <v/>
      </c>
      <c r="AR21" s="14" t="s">
        <v>1395</v>
      </c>
      <c r="AS21" s="14">
        <f t="shared" ref="AS21:AV24" si="10">C63</f>
        <v>0</v>
      </c>
      <c r="AT21" s="14" t="str">
        <f t="shared" si="10"/>
        <v/>
      </c>
      <c r="AU21" s="14" t="str">
        <f t="shared" si="10"/>
        <v/>
      </c>
      <c r="AV21" s="14" t="str">
        <f t="shared" si="10"/>
        <v/>
      </c>
      <c r="AW21" s="14" t="str">
        <f t="shared" si="5"/>
        <v/>
      </c>
    </row>
    <row r="22" spans="2:49">
      <c r="V22" s="14">
        <f>入力2!AL22</f>
        <v>18</v>
      </c>
      <c r="W22" s="14" t="str">
        <f>入力2!AM22</f>
        <v/>
      </c>
      <c r="X22" s="14" t="str">
        <f>入力2!AN22</f>
        <v/>
      </c>
      <c r="Y22" s="14" t="str">
        <f>入力2!AO22</f>
        <v/>
      </c>
      <c r="Z22" s="14" t="str">
        <f>入力2!AP22</f>
        <v/>
      </c>
      <c r="AA22" s="14" t="str">
        <f>入力2!AQ22</f>
        <v/>
      </c>
      <c r="AG22" s="14">
        <f t="shared" si="9"/>
        <v>0</v>
      </c>
      <c r="AH22" s="14" t="str">
        <f t="shared" si="9"/>
        <v/>
      </c>
      <c r="AI22" s="14" t="str">
        <f t="shared" si="9"/>
        <v/>
      </c>
      <c r="AJ22" s="14" t="str">
        <f t="shared" si="9"/>
        <v/>
      </c>
      <c r="AK22" s="14" t="str">
        <f t="shared" si="3"/>
        <v/>
      </c>
      <c r="AM22" s="14">
        <f t="shared" si="8"/>
        <v>0</v>
      </c>
      <c r="AN22" s="14" t="str">
        <f t="shared" si="8"/>
        <v/>
      </c>
      <c r="AO22" s="14" t="str">
        <f t="shared" si="8"/>
        <v/>
      </c>
      <c r="AP22" s="14" t="str">
        <f t="shared" si="8"/>
        <v/>
      </c>
      <c r="AQ22" s="14" t="str">
        <f t="shared" si="4"/>
        <v/>
      </c>
      <c r="AS22" s="14">
        <f t="shared" si="10"/>
        <v>0</v>
      </c>
      <c r="AT22" s="14" t="str">
        <f t="shared" si="10"/>
        <v/>
      </c>
      <c r="AU22" s="14" t="str">
        <f t="shared" si="10"/>
        <v/>
      </c>
      <c r="AV22" s="14" t="str">
        <f t="shared" si="10"/>
        <v/>
      </c>
      <c r="AW22" s="14" t="str">
        <f t="shared" si="5"/>
        <v/>
      </c>
    </row>
    <row r="23" spans="2:49" ht="19.5" thickBot="1">
      <c r="B23" s="14" t="s">
        <v>1384</v>
      </c>
      <c r="V23" s="14">
        <f>入力2!AL23</f>
        <v>19</v>
      </c>
      <c r="W23" s="14" t="str">
        <f>入力2!AM23</f>
        <v/>
      </c>
      <c r="X23" s="14" t="str">
        <f>入力2!AN23</f>
        <v/>
      </c>
      <c r="Y23" s="14" t="str">
        <f>入力2!AO23</f>
        <v/>
      </c>
      <c r="Z23" s="14" t="str">
        <f>入力2!AP23</f>
        <v/>
      </c>
      <c r="AA23" s="14" t="str">
        <f>入力2!AQ23</f>
        <v/>
      </c>
      <c r="AG23" s="14">
        <f t="shared" si="9"/>
        <v>0</v>
      </c>
      <c r="AH23" s="14" t="str">
        <f t="shared" si="9"/>
        <v/>
      </c>
      <c r="AI23" s="14" t="str">
        <f t="shared" si="9"/>
        <v/>
      </c>
      <c r="AJ23" s="14" t="str">
        <f t="shared" si="9"/>
        <v/>
      </c>
      <c r="AK23" s="14" t="str">
        <f t="shared" si="3"/>
        <v/>
      </c>
      <c r="AM23" s="14">
        <f t="shared" si="8"/>
        <v>0</v>
      </c>
      <c r="AN23" s="14" t="str">
        <f t="shared" si="8"/>
        <v/>
      </c>
      <c r="AO23" s="14" t="str">
        <f t="shared" si="8"/>
        <v/>
      </c>
      <c r="AP23" s="14" t="str">
        <f t="shared" si="8"/>
        <v/>
      </c>
      <c r="AQ23" s="14" t="str">
        <f t="shared" si="4"/>
        <v/>
      </c>
      <c r="AR23" s="14" t="s">
        <v>1396</v>
      </c>
      <c r="AS23" s="14">
        <f t="shared" si="10"/>
        <v>0</v>
      </c>
      <c r="AT23" s="14" t="str">
        <f t="shared" si="10"/>
        <v/>
      </c>
      <c r="AU23" s="14" t="str">
        <f t="shared" si="10"/>
        <v/>
      </c>
      <c r="AV23" s="14" t="str">
        <f t="shared" si="10"/>
        <v/>
      </c>
      <c r="AW23" s="14" t="str">
        <f t="shared" si="5"/>
        <v/>
      </c>
    </row>
    <row r="24" spans="2:49">
      <c r="B24" s="99">
        <v>1</v>
      </c>
      <c r="C24" s="109"/>
      <c r="D24" s="100" t="str">
        <f>IFERROR(VLOOKUP(C24,入力2!$B$4:$CQ$44,入力2!$AM$1,0),"")</f>
        <v/>
      </c>
      <c r="E24" s="100" t="str">
        <f>IFERROR(VLOOKUP(C24,入力2!$B$4:$CQ$44,入力2!$AN$1,0),"")</f>
        <v/>
      </c>
      <c r="F24" s="101" t="str">
        <f>IFERROR(VLOOKUP(C24,入力2!$B$4:$CQ$44,入力2!$CN$1,0),"")</f>
        <v/>
      </c>
      <c r="G24" s="99">
        <v>11</v>
      </c>
      <c r="H24" s="109"/>
      <c r="I24" s="100" t="str">
        <f>IFERROR(VLOOKUP(H24,入力2!$B$4:$CQ$44,入力2!$AM$1,0),"")</f>
        <v/>
      </c>
      <c r="J24" s="100" t="str">
        <f>IFERROR(VLOOKUP(H24,入力2!$B$4:$CQ$44,入力2!$AN$1,0),"")</f>
        <v/>
      </c>
      <c r="K24" s="101" t="str">
        <f>IFERROR(VLOOKUP(H24,入力2!$B$4:$CQ$44,入力2!$CN$1,0),"")</f>
        <v/>
      </c>
      <c r="L24" s="99">
        <v>21</v>
      </c>
      <c r="M24" s="109"/>
      <c r="N24" s="100" t="str">
        <f>IFERROR(VLOOKUP(M24,入力2!$B$4:$CQ$44,入力2!$AM$1,0),"")</f>
        <v/>
      </c>
      <c r="O24" s="100" t="str">
        <f>IFERROR(VLOOKUP(M24,入力2!$B$4:$CQ$44,入力2!$AN$1,0),"")</f>
        <v/>
      </c>
      <c r="P24" s="101" t="str">
        <f>IFERROR(VLOOKUP(M24,入力2!$B$4:$CQ$44,入力2!$CN$1,0),"")</f>
        <v/>
      </c>
      <c r="V24" s="14">
        <f>入力2!AL24</f>
        <v>20</v>
      </c>
      <c r="W24" s="14" t="str">
        <f>入力2!AM24</f>
        <v/>
      </c>
      <c r="X24" s="14" t="str">
        <f>入力2!AN24</f>
        <v/>
      </c>
      <c r="Y24" s="14" t="str">
        <f>入力2!AO24</f>
        <v/>
      </c>
      <c r="Z24" s="14" t="str">
        <f>入力2!AP24</f>
        <v/>
      </c>
      <c r="AA24" s="14" t="str">
        <f>入力2!AQ24</f>
        <v/>
      </c>
      <c r="AG24" s="14">
        <f t="shared" si="9"/>
        <v>0</v>
      </c>
      <c r="AH24" s="14" t="str">
        <f t="shared" si="9"/>
        <v/>
      </c>
      <c r="AI24" s="14" t="str">
        <f t="shared" si="9"/>
        <v/>
      </c>
      <c r="AJ24" s="14" t="str">
        <f t="shared" si="9"/>
        <v/>
      </c>
      <c r="AK24" s="14" t="str">
        <f t="shared" si="3"/>
        <v/>
      </c>
      <c r="AM24" s="14">
        <f t="shared" si="8"/>
        <v>0</v>
      </c>
      <c r="AN24" s="14" t="str">
        <f t="shared" si="8"/>
        <v/>
      </c>
      <c r="AO24" s="14" t="str">
        <f t="shared" si="8"/>
        <v/>
      </c>
      <c r="AP24" s="14" t="str">
        <f t="shared" si="8"/>
        <v/>
      </c>
      <c r="AQ24" s="14" t="str">
        <f t="shared" si="4"/>
        <v/>
      </c>
      <c r="AS24" s="14">
        <f t="shared" si="10"/>
        <v>0</v>
      </c>
      <c r="AT24" s="14" t="str">
        <f t="shared" si="10"/>
        <v/>
      </c>
      <c r="AU24" s="14" t="str">
        <f t="shared" si="10"/>
        <v/>
      </c>
      <c r="AV24" s="14" t="str">
        <f t="shared" si="10"/>
        <v/>
      </c>
      <c r="AW24" s="14" t="str">
        <f t="shared" si="5"/>
        <v/>
      </c>
    </row>
    <row r="25" spans="2:49">
      <c r="B25" s="102">
        <v>2</v>
      </c>
      <c r="C25" s="110"/>
      <c r="D25" s="103" t="str">
        <f>IFERROR(VLOOKUP(C25,入力2!$B$4:$CQ$44,入力2!$AM$1,0),"")</f>
        <v/>
      </c>
      <c r="E25" s="103" t="str">
        <f>IFERROR(VLOOKUP(C25,入力2!$B$4:$CQ$44,入力2!$AN$1,0),"")</f>
        <v/>
      </c>
      <c r="F25" s="104" t="str">
        <f>IFERROR(VLOOKUP(C25,入力2!$B$4:$CQ$44,入力2!$CN$1,0),"")</f>
        <v/>
      </c>
      <c r="G25" s="102">
        <v>12</v>
      </c>
      <c r="H25" s="110"/>
      <c r="I25" s="103" t="str">
        <f>IFERROR(VLOOKUP(H25,入力2!$B$4:$CQ$44,入力2!$AM$1,0),"")</f>
        <v/>
      </c>
      <c r="J25" s="103" t="str">
        <f>IFERROR(VLOOKUP(H25,入力2!$B$4:$CQ$44,入力2!$AN$1,0),"")</f>
        <v/>
      </c>
      <c r="K25" s="104" t="str">
        <f>IFERROR(VLOOKUP(H25,入力2!$B$4:$CQ$44,入力2!$CN$1,0),"")</f>
        <v/>
      </c>
      <c r="L25" s="102">
        <v>22</v>
      </c>
      <c r="M25" s="110"/>
      <c r="N25" s="103" t="str">
        <f>IFERROR(VLOOKUP(M25,入力2!$B$4:$CQ$44,入力2!$AM$1,0),"")</f>
        <v/>
      </c>
      <c r="O25" s="103" t="str">
        <f>IFERROR(VLOOKUP(M25,入力2!$B$4:$CQ$44,入力2!$AN$1,0),"")</f>
        <v/>
      </c>
      <c r="P25" s="104" t="str">
        <f>IFERROR(VLOOKUP(M25,入力2!$B$4:$CQ$44,入力2!$CN$1,0),"")</f>
        <v/>
      </c>
      <c r="V25" s="14">
        <f>入力2!AL25</f>
        <v>21</v>
      </c>
      <c r="W25" s="14" t="str">
        <f>入力2!AM25</f>
        <v/>
      </c>
      <c r="X25" s="14" t="str">
        <f>入力2!AN25</f>
        <v/>
      </c>
      <c r="Y25" s="14" t="str">
        <f>入力2!AO25</f>
        <v/>
      </c>
      <c r="Z25" s="14" t="str">
        <f>入力2!AP25</f>
        <v/>
      </c>
      <c r="AA25" s="14" t="str">
        <f>入力2!AQ25</f>
        <v/>
      </c>
      <c r="AG25" s="14">
        <f t="shared" si="9"/>
        <v>0</v>
      </c>
      <c r="AH25" s="14" t="str">
        <f t="shared" si="9"/>
        <v/>
      </c>
      <c r="AI25" s="14" t="str">
        <f t="shared" si="9"/>
        <v/>
      </c>
      <c r="AJ25" s="14" t="str">
        <f t="shared" si="9"/>
        <v/>
      </c>
      <c r="AK25" s="14" t="str">
        <f t="shared" si="3"/>
        <v/>
      </c>
      <c r="AM25" s="14">
        <f t="shared" ref="AM25:AP34" si="11">M24</f>
        <v>0</v>
      </c>
      <c r="AN25" s="14" t="str">
        <f t="shared" si="11"/>
        <v/>
      </c>
      <c r="AO25" s="14" t="str">
        <f t="shared" si="11"/>
        <v/>
      </c>
      <c r="AP25" s="14" t="str">
        <f t="shared" si="11"/>
        <v/>
      </c>
      <c r="AQ25" s="14" t="str">
        <f t="shared" si="4"/>
        <v/>
      </c>
      <c r="AR25" s="14" t="s">
        <v>1397</v>
      </c>
      <c r="AS25" s="14">
        <f t="shared" ref="AS25:AV40" si="12">M47</f>
        <v>0</v>
      </c>
      <c r="AT25" s="14" t="str">
        <f t="shared" si="12"/>
        <v/>
      </c>
      <c r="AU25" s="14" t="str">
        <f t="shared" si="12"/>
        <v/>
      </c>
      <c r="AV25" s="14" t="str">
        <f t="shared" si="12"/>
        <v/>
      </c>
      <c r="AW25" s="14" t="str">
        <f t="shared" si="5"/>
        <v/>
      </c>
    </row>
    <row r="26" spans="2:49">
      <c r="B26" s="102">
        <v>3</v>
      </c>
      <c r="C26" s="110"/>
      <c r="D26" s="103" t="str">
        <f>IFERROR(VLOOKUP(C26,入力2!$B$4:$CQ$44,入力2!$AM$1,0),"")</f>
        <v/>
      </c>
      <c r="E26" s="103" t="str">
        <f>IFERROR(VLOOKUP(C26,入力2!$B$4:$CQ$44,入力2!$AN$1,0),"")</f>
        <v/>
      </c>
      <c r="F26" s="104" t="str">
        <f>IFERROR(VLOOKUP(C26,入力2!$B$4:$CQ$44,入力2!$CN$1,0),"")</f>
        <v/>
      </c>
      <c r="G26" s="102">
        <v>13</v>
      </c>
      <c r="H26" s="110"/>
      <c r="I26" s="103" t="str">
        <f>IFERROR(VLOOKUP(H26,入力2!$B$4:$CQ$44,入力2!$AM$1,0),"")</f>
        <v/>
      </c>
      <c r="J26" s="103" t="str">
        <f>IFERROR(VLOOKUP(H26,入力2!$B$4:$CQ$44,入力2!$AN$1,0),"")</f>
        <v/>
      </c>
      <c r="K26" s="104" t="str">
        <f>IFERROR(VLOOKUP(H26,入力2!$B$4:$CQ$44,入力2!$CN$1,0),"")</f>
        <v/>
      </c>
      <c r="L26" s="102">
        <v>23</v>
      </c>
      <c r="M26" s="110"/>
      <c r="N26" s="103" t="str">
        <f>IFERROR(VLOOKUP(M26,入力2!$B$4:$CQ$44,入力2!$AM$1,0),"")</f>
        <v/>
      </c>
      <c r="O26" s="103" t="str">
        <f>IFERROR(VLOOKUP(M26,入力2!$B$4:$CQ$44,入力2!$AN$1,0),"")</f>
        <v/>
      </c>
      <c r="P26" s="104" t="str">
        <f>IFERROR(VLOOKUP(M26,入力2!$B$4:$CQ$44,入力2!$CN$1,0),"")</f>
        <v/>
      </c>
      <c r="V26" s="14">
        <f>入力2!AL26</f>
        <v>22</v>
      </c>
      <c r="W26" s="14" t="str">
        <f>入力2!AM26</f>
        <v/>
      </c>
      <c r="X26" s="14" t="str">
        <f>入力2!AN26</f>
        <v/>
      </c>
      <c r="Y26" s="14" t="str">
        <f>入力2!AO26</f>
        <v/>
      </c>
      <c r="Z26" s="14" t="str">
        <f>入力2!AP26</f>
        <v/>
      </c>
      <c r="AA26" s="14" t="str">
        <f>入力2!AQ26</f>
        <v/>
      </c>
      <c r="AF26" s="14" t="s">
        <v>1407</v>
      </c>
      <c r="AG26" s="14">
        <f t="shared" ref="AG26:AJ32" si="13">C14</f>
        <v>0</v>
      </c>
      <c r="AH26" s="14" t="str">
        <f t="shared" si="13"/>
        <v/>
      </c>
      <c r="AI26" s="14" t="str">
        <f t="shared" si="13"/>
        <v/>
      </c>
      <c r="AJ26" s="14" t="str">
        <f t="shared" si="13"/>
        <v/>
      </c>
      <c r="AK26" s="14" t="str">
        <f t="shared" si="3"/>
        <v/>
      </c>
      <c r="AM26" s="14">
        <f t="shared" si="11"/>
        <v>0</v>
      </c>
      <c r="AN26" s="14" t="str">
        <f t="shared" si="11"/>
        <v/>
      </c>
      <c r="AO26" s="14" t="str">
        <f t="shared" si="11"/>
        <v/>
      </c>
      <c r="AP26" s="14" t="str">
        <f t="shared" si="11"/>
        <v/>
      </c>
      <c r="AQ26" s="14" t="str">
        <f t="shared" si="4"/>
        <v/>
      </c>
      <c r="AS26" s="14">
        <f t="shared" si="12"/>
        <v>0</v>
      </c>
      <c r="AT26" s="14" t="str">
        <f t="shared" si="12"/>
        <v/>
      </c>
      <c r="AU26" s="14" t="str">
        <f t="shared" si="12"/>
        <v/>
      </c>
      <c r="AV26" s="14" t="str">
        <f t="shared" si="12"/>
        <v/>
      </c>
      <c r="AW26" s="14" t="str">
        <f t="shared" si="5"/>
        <v/>
      </c>
    </row>
    <row r="27" spans="2:49">
      <c r="B27" s="102">
        <v>4</v>
      </c>
      <c r="C27" s="110"/>
      <c r="D27" s="103" t="str">
        <f>IFERROR(VLOOKUP(C27,入力2!$B$4:$CQ$44,入力2!$AM$1,0),"")</f>
        <v/>
      </c>
      <c r="E27" s="103" t="str">
        <f>IFERROR(VLOOKUP(C27,入力2!$B$4:$CQ$44,入力2!$AN$1,0),"")</f>
        <v/>
      </c>
      <c r="F27" s="104" t="str">
        <f>IFERROR(VLOOKUP(C27,入力2!$B$4:$CQ$44,入力2!$CN$1,0),"")</f>
        <v/>
      </c>
      <c r="G27" s="102">
        <v>14</v>
      </c>
      <c r="H27" s="110"/>
      <c r="I27" s="103" t="str">
        <f>IFERROR(VLOOKUP(H27,入力2!$B$4:$CQ$44,入力2!$AM$1,0),"")</f>
        <v/>
      </c>
      <c r="J27" s="103" t="str">
        <f>IFERROR(VLOOKUP(H27,入力2!$B$4:$CQ$44,入力2!$AN$1,0),"")</f>
        <v/>
      </c>
      <c r="K27" s="104" t="str">
        <f>IFERROR(VLOOKUP(H27,入力2!$B$4:$CQ$44,入力2!$CN$1,0),"")</f>
        <v/>
      </c>
      <c r="L27" s="102">
        <v>24</v>
      </c>
      <c r="M27" s="110"/>
      <c r="N27" s="103" t="str">
        <f>IFERROR(VLOOKUP(M27,入力2!$B$4:$CQ$44,入力2!$AM$1,0),"")</f>
        <v/>
      </c>
      <c r="O27" s="103" t="str">
        <f>IFERROR(VLOOKUP(M27,入力2!$B$4:$CQ$44,入力2!$AN$1,0),"")</f>
        <v/>
      </c>
      <c r="P27" s="104" t="str">
        <f>IFERROR(VLOOKUP(M27,入力2!$B$4:$CQ$44,入力2!$CN$1,0),"")</f>
        <v/>
      </c>
      <c r="V27" s="14">
        <f>入力2!AL27</f>
        <v>23</v>
      </c>
      <c r="W27" s="14" t="str">
        <f>入力2!AM27</f>
        <v/>
      </c>
      <c r="X27" s="14" t="str">
        <f>入力2!AN27</f>
        <v/>
      </c>
      <c r="Y27" s="14" t="str">
        <f>入力2!AO27</f>
        <v/>
      </c>
      <c r="Z27" s="14" t="str">
        <f>入力2!AP27</f>
        <v/>
      </c>
      <c r="AA27" s="14" t="str">
        <f>入力2!AQ27</f>
        <v/>
      </c>
      <c r="AF27" s="14">
        <f>IF(SUM(AK26:AK32)&gt;=5,1,0)</f>
        <v>0</v>
      </c>
      <c r="AG27" s="14">
        <f t="shared" si="13"/>
        <v>0</v>
      </c>
      <c r="AH27" s="14" t="str">
        <f t="shared" si="13"/>
        <v/>
      </c>
      <c r="AI27" s="14" t="str">
        <f t="shared" si="13"/>
        <v/>
      </c>
      <c r="AJ27" s="14" t="str">
        <f t="shared" si="13"/>
        <v/>
      </c>
      <c r="AK27" s="14" t="str">
        <f t="shared" si="3"/>
        <v/>
      </c>
      <c r="AM27" s="14">
        <f t="shared" si="11"/>
        <v>0</v>
      </c>
      <c r="AN27" s="14" t="str">
        <f t="shared" si="11"/>
        <v/>
      </c>
      <c r="AO27" s="14" t="str">
        <f t="shared" si="11"/>
        <v/>
      </c>
      <c r="AP27" s="14" t="str">
        <f t="shared" si="11"/>
        <v/>
      </c>
      <c r="AQ27" s="14" t="str">
        <f t="shared" si="4"/>
        <v/>
      </c>
      <c r="AR27" s="14" t="s">
        <v>1398</v>
      </c>
      <c r="AS27" s="14">
        <f t="shared" si="12"/>
        <v>0</v>
      </c>
      <c r="AT27" s="14" t="str">
        <f t="shared" si="12"/>
        <v/>
      </c>
      <c r="AU27" s="14" t="str">
        <f t="shared" si="12"/>
        <v/>
      </c>
      <c r="AV27" s="14" t="str">
        <f t="shared" si="12"/>
        <v/>
      </c>
      <c r="AW27" s="14" t="str">
        <f t="shared" si="5"/>
        <v/>
      </c>
    </row>
    <row r="28" spans="2:49">
      <c r="B28" s="102">
        <v>5</v>
      </c>
      <c r="C28" s="110"/>
      <c r="D28" s="103" t="str">
        <f>IFERROR(VLOOKUP(C28,入力2!$B$4:$CQ$44,入力2!$AM$1,0),"")</f>
        <v/>
      </c>
      <c r="E28" s="103" t="str">
        <f>IFERROR(VLOOKUP(C28,入力2!$B$4:$CQ$44,入力2!$AN$1,0),"")</f>
        <v/>
      </c>
      <c r="F28" s="104" t="str">
        <f>IFERROR(VLOOKUP(C28,入力2!$B$4:$CQ$44,入力2!$CN$1,0),"")</f>
        <v/>
      </c>
      <c r="G28" s="102">
        <v>15</v>
      </c>
      <c r="H28" s="110"/>
      <c r="I28" s="103" t="str">
        <f>IFERROR(VLOOKUP(H28,入力2!$B$4:$CQ$44,入力2!$AM$1,0),"")</f>
        <v/>
      </c>
      <c r="J28" s="103" t="str">
        <f>IFERROR(VLOOKUP(H28,入力2!$B$4:$CQ$44,入力2!$AN$1,0),"")</f>
        <v/>
      </c>
      <c r="K28" s="104" t="str">
        <f>IFERROR(VLOOKUP(H28,入力2!$B$4:$CQ$44,入力2!$CN$1,0),"")</f>
        <v/>
      </c>
      <c r="L28" s="102">
        <v>25</v>
      </c>
      <c r="M28" s="110"/>
      <c r="N28" s="103" t="str">
        <f>IFERROR(VLOOKUP(M28,入力2!$B$4:$CQ$44,入力2!$AM$1,0),"")</f>
        <v/>
      </c>
      <c r="O28" s="103" t="str">
        <f>IFERROR(VLOOKUP(M28,入力2!$B$4:$CQ$44,入力2!$AN$1,0),"")</f>
        <v/>
      </c>
      <c r="P28" s="104" t="str">
        <f>IFERROR(VLOOKUP(M28,入力2!$B$4:$CQ$44,入力2!$CN$1,0),"")</f>
        <v/>
      </c>
      <c r="V28" s="14">
        <f>入力2!AL28</f>
        <v>24</v>
      </c>
      <c r="W28" s="14" t="str">
        <f>入力2!AM28</f>
        <v/>
      </c>
      <c r="X28" s="14" t="str">
        <f>入力2!AN28</f>
        <v/>
      </c>
      <c r="Y28" s="14" t="str">
        <f>入力2!AO28</f>
        <v/>
      </c>
      <c r="Z28" s="14" t="str">
        <f>入力2!AP28</f>
        <v/>
      </c>
      <c r="AA28" s="14" t="str">
        <f>入力2!AQ28</f>
        <v/>
      </c>
      <c r="AG28" s="14">
        <f t="shared" si="13"/>
        <v>0</v>
      </c>
      <c r="AH28" s="14" t="str">
        <f t="shared" si="13"/>
        <v/>
      </c>
      <c r="AI28" s="14" t="str">
        <f t="shared" si="13"/>
        <v/>
      </c>
      <c r="AJ28" s="14" t="str">
        <f t="shared" si="13"/>
        <v/>
      </c>
      <c r="AK28" s="14" t="str">
        <f t="shared" si="3"/>
        <v/>
      </c>
      <c r="AM28" s="14">
        <f t="shared" si="11"/>
        <v>0</v>
      </c>
      <c r="AN28" s="14" t="str">
        <f t="shared" si="11"/>
        <v/>
      </c>
      <c r="AO28" s="14" t="str">
        <f t="shared" si="11"/>
        <v/>
      </c>
      <c r="AP28" s="14" t="str">
        <f t="shared" si="11"/>
        <v/>
      </c>
      <c r="AQ28" s="14" t="str">
        <f t="shared" si="4"/>
        <v/>
      </c>
      <c r="AS28" s="14">
        <f t="shared" si="12"/>
        <v>0</v>
      </c>
      <c r="AT28" s="14" t="str">
        <f t="shared" si="12"/>
        <v/>
      </c>
      <c r="AU28" s="14" t="str">
        <f t="shared" si="12"/>
        <v/>
      </c>
      <c r="AV28" s="14" t="str">
        <f t="shared" si="12"/>
        <v/>
      </c>
      <c r="AW28" s="14" t="str">
        <f t="shared" si="5"/>
        <v/>
      </c>
    </row>
    <row r="29" spans="2:49">
      <c r="B29" s="102">
        <v>6</v>
      </c>
      <c r="C29" s="110"/>
      <c r="D29" s="103" t="str">
        <f>IFERROR(VLOOKUP(C29,入力2!$B$4:$CQ$44,入力2!$AM$1,0),"")</f>
        <v/>
      </c>
      <c r="E29" s="103" t="str">
        <f>IFERROR(VLOOKUP(C29,入力2!$B$4:$CQ$44,入力2!$AN$1,0),"")</f>
        <v/>
      </c>
      <c r="F29" s="104" t="str">
        <f>IFERROR(VLOOKUP(C29,入力2!$B$4:$CQ$44,入力2!$CN$1,0),"")</f>
        <v/>
      </c>
      <c r="G29" s="102">
        <v>16</v>
      </c>
      <c r="H29" s="110"/>
      <c r="I29" s="103" t="str">
        <f>IFERROR(VLOOKUP(H29,入力2!$B$4:$CQ$44,入力2!$AM$1,0),"")</f>
        <v/>
      </c>
      <c r="J29" s="103" t="str">
        <f>IFERROR(VLOOKUP(H29,入力2!$B$4:$CQ$44,入力2!$AN$1,0),"")</f>
        <v/>
      </c>
      <c r="K29" s="104" t="str">
        <f>IFERROR(VLOOKUP(H29,入力2!$B$4:$CQ$44,入力2!$CN$1,0),"")</f>
        <v/>
      </c>
      <c r="L29" s="102">
        <v>26</v>
      </c>
      <c r="M29" s="110"/>
      <c r="N29" s="103" t="str">
        <f>IFERROR(VLOOKUP(M29,入力2!$B$4:$CQ$44,入力2!$AM$1,0),"")</f>
        <v/>
      </c>
      <c r="O29" s="103" t="str">
        <f>IFERROR(VLOOKUP(M29,入力2!$B$4:$CQ$44,入力2!$AN$1,0),"")</f>
        <v/>
      </c>
      <c r="P29" s="104" t="str">
        <f>IFERROR(VLOOKUP(M29,入力2!$B$4:$CQ$44,入力2!$CN$1,0),"")</f>
        <v/>
      </c>
      <c r="V29" s="14">
        <f>入力2!AL29</f>
        <v>25</v>
      </c>
      <c r="W29" s="14" t="str">
        <f>入力2!AM29</f>
        <v/>
      </c>
      <c r="X29" s="14" t="str">
        <f>入力2!AN29</f>
        <v/>
      </c>
      <c r="Y29" s="14" t="str">
        <f>入力2!AO29</f>
        <v/>
      </c>
      <c r="Z29" s="14" t="str">
        <f>入力2!AP29</f>
        <v/>
      </c>
      <c r="AA29" s="14" t="str">
        <f>入力2!AQ29</f>
        <v/>
      </c>
      <c r="AG29" s="14">
        <f t="shared" si="13"/>
        <v>0</v>
      </c>
      <c r="AH29" s="14" t="str">
        <f t="shared" si="13"/>
        <v/>
      </c>
      <c r="AI29" s="14" t="str">
        <f t="shared" si="13"/>
        <v/>
      </c>
      <c r="AJ29" s="14" t="str">
        <f t="shared" si="13"/>
        <v/>
      </c>
      <c r="AK29" s="14" t="str">
        <f t="shared" si="3"/>
        <v/>
      </c>
      <c r="AM29" s="14">
        <f t="shared" si="11"/>
        <v>0</v>
      </c>
      <c r="AN29" s="14" t="str">
        <f t="shared" si="11"/>
        <v/>
      </c>
      <c r="AO29" s="14" t="str">
        <f t="shared" si="11"/>
        <v/>
      </c>
      <c r="AP29" s="14" t="str">
        <f t="shared" si="11"/>
        <v/>
      </c>
      <c r="AQ29" s="14" t="str">
        <f t="shared" si="4"/>
        <v/>
      </c>
      <c r="AR29" s="14" t="s">
        <v>1399</v>
      </c>
      <c r="AS29" s="14">
        <f t="shared" si="12"/>
        <v>0</v>
      </c>
      <c r="AT29" s="14" t="str">
        <f t="shared" si="12"/>
        <v/>
      </c>
      <c r="AU29" s="14" t="str">
        <f t="shared" si="12"/>
        <v/>
      </c>
      <c r="AV29" s="14" t="str">
        <f t="shared" si="12"/>
        <v/>
      </c>
      <c r="AW29" s="14" t="str">
        <f t="shared" si="5"/>
        <v/>
      </c>
    </row>
    <row r="30" spans="2:49">
      <c r="B30" s="102">
        <v>7</v>
      </c>
      <c r="C30" s="110"/>
      <c r="D30" s="103" t="str">
        <f>IFERROR(VLOOKUP(C30,入力2!$B$4:$CQ$44,入力2!$AM$1,0),"")</f>
        <v/>
      </c>
      <c r="E30" s="103" t="str">
        <f>IFERROR(VLOOKUP(C30,入力2!$B$4:$CQ$44,入力2!$AN$1,0),"")</f>
        <v/>
      </c>
      <c r="F30" s="104" t="str">
        <f>IFERROR(VLOOKUP(C30,入力2!$B$4:$CQ$44,入力2!$CN$1,0),"")</f>
        <v/>
      </c>
      <c r="G30" s="102">
        <v>17</v>
      </c>
      <c r="H30" s="110"/>
      <c r="I30" s="103" t="str">
        <f>IFERROR(VLOOKUP(H30,入力2!$B$4:$CQ$44,入力2!$AM$1,0),"")</f>
        <v/>
      </c>
      <c r="J30" s="103" t="str">
        <f>IFERROR(VLOOKUP(H30,入力2!$B$4:$CQ$44,入力2!$AN$1,0),"")</f>
        <v/>
      </c>
      <c r="K30" s="104" t="str">
        <f>IFERROR(VLOOKUP(H30,入力2!$B$4:$CQ$44,入力2!$CN$1,0),"")</f>
        <v/>
      </c>
      <c r="L30" s="102">
        <v>27</v>
      </c>
      <c r="M30" s="110"/>
      <c r="N30" s="103" t="str">
        <f>IFERROR(VLOOKUP(M30,入力2!$B$4:$CQ$44,入力2!$AM$1,0),"")</f>
        <v/>
      </c>
      <c r="O30" s="103" t="str">
        <f>IFERROR(VLOOKUP(M30,入力2!$B$4:$CQ$44,入力2!$AN$1,0),"")</f>
        <v/>
      </c>
      <c r="P30" s="104" t="str">
        <f>IFERROR(VLOOKUP(M30,入力2!$B$4:$CQ$44,入力2!$CN$1,0),"")</f>
        <v/>
      </c>
      <c r="V30" s="14">
        <f>入力2!AL30</f>
        <v>26</v>
      </c>
      <c r="W30" s="14" t="str">
        <f>入力2!AM30</f>
        <v/>
      </c>
      <c r="X30" s="14" t="str">
        <f>入力2!AN30</f>
        <v/>
      </c>
      <c r="Y30" s="14" t="str">
        <f>入力2!AO30</f>
        <v/>
      </c>
      <c r="Z30" s="14" t="str">
        <f>入力2!AP30</f>
        <v/>
      </c>
      <c r="AA30" s="14" t="str">
        <f>入力2!AQ30</f>
        <v/>
      </c>
      <c r="AG30" s="14">
        <f t="shared" si="13"/>
        <v>0</v>
      </c>
      <c r="AH30" s="14" t="str">
        <f t="shared" si="13"/>
        <v/>
      </c>
      <c r="AI30" s="14" t="str">
        <f t="shared" si="13"/>
        <v/>
      </c>
      <c r="AJ30" s="14" t="str">
        <f t="shared" si="13"/>
        <v/>
      </c>
      <c r="AK30" s="14" t="str">
        <f t="shared" si="3"/>
        <v/>
      </c>
      <c r="AM30" s="14">
        <f t="shared" si="11"/>
        <v>0</v>
      </c>
      <c r="AN30" s="14" t="str">
        <f t="shared" si="11"/>
        <v/>
      </c>
      <c r="AO30" s="14" t="str">
        <f t="shared" si="11"/>
        <v/>
      </c>
      <c r="AP30" s="14" t="str">
        <f t="shared" si="11"/>
        <v/>
      </c>
      <c r="AQ30" s="14" t="str">
        <f t="shared" si="4"/>
        <v/>
      </c>
      <c r="AS30" s="14">
        <f t="shared" si="12"/>
        <v>0</v>
      </c>
      <c r="AT30" s="14" t="str">
        <f t="shared" si="12"/>
        <v/>
      </c>
      <c r="AU30" s="14" t="str">
        <f t="shared" si="12"/>
        <v/>
      </c>
      <c r="AV30" s="14" t="str">
        <f t="shared" si="12"/>
        <v/>
      </c>
      <c r="AW30" s="14" t="str">
        <f t="shared" si="5"/>
        <v/>
      </c>
    </row>
    <row r="31" spans="2:49">
      <c r="B31" s="102">
        <v>8</v>
      </c>
      <c r="C31" s="110"/>
      <c r="D31" s="103" t="str">
        <f>IFERROR(VLOOKUP(C31,入力2!$B$4:$CQ$44,入力2!$AM$1,0),"")</f>
        <v/>
      </c>
      <c r="E31" s="103" t="str">
        <f>IFERROR(VLOOKUP(C31,入力2!$B$4:$CQ$44,入力2!$AN$1,0),"")</f>
        <v/>
      </c>
      <c r="F31" s="104" t="str">
        <f>IFERROR(VLOOKUP(C31,入力2!$B$4:$CQ$44,入力2!$CN$1,0),"")</f>
        <v/>
      </c>
      <c r="G31" s="102">
        <v>18</v>
      </c>
      <c r="H31" s="110"/>
      <c r="I31" s="103" t="str">
        <f>IFERROR(VLOOKUP(H31,入力2!$B$4:$CQ$44,入力2!$AM$1,0),"")</f>
        <v/>
      </c>
      <c r="J31" s="103" t="str">
        <f>IFERROR(VLOOKUP(H31,入力2!$B$4:$CQ$44,入力2!$AN$1,0),"")</f>
        <v/>
      </c>
      <c r="K31" s="104" t="str">
        <f>IFERROR(VLOOKUP(H31,入力2!$B$4:$CQ$44,入力2!$CN$1,0),"")</f>
        <v/>
      </c>
      <c r="L31" s="102">
        <v>28</v>
      </c>
      <c r="M31" s="110"/>
      <c r="N31" s="103" t="str">
        <f>IFERROR(VLOOKUP(M31,入力2!$B$4:$CQ$44,入力2!$AM$1,0),"")</f>
        <v/>
      </c>
      <c r="O31" s="103" t="str">
        <f>IFERROR(VLOOKUP(M31,入力2!$B$4:$CQ$44,入力2!$AN$1,0),"")</f>
        <v/>
      </c>
      <c r="P31" s="104" t="str">
        <f>IFERROR(VLOOKUP(M31,入力2!$B$4:$CQ$44,入力2!$CN$1,0),"")</f>
        <v/>
      </c>
      <c r="V31" s="14">
        <f>入力2!AL31</f>
        <v>27</v>
      </c>
      <c r="W31" s="14" t="str">
        <f>入力2!AM31</f>
        <v/>
      </c>
      <c r="X31" s="14" t="str">
        <f>入力2!AN31</f>
        <v/>
      </c>
      <c r="Y31" s="14" t="str">
        <f>入力2!AO31</f>
        <v/>
      </c>
      <c r="Z31" s="14" t="str">
        <f>入力2!AP31</f>
        <v/>
      </c>
      <c r="AA31" s="14" t="str">
        <f>入力2!AQ31</f>
        <v/>
      </c>
      <c r="AG31" s="14">
        <f t="shared" si="13"/>
        <v>0</v>
      </c>
      <c r="AH31" s="14" t="str">
        <f t="shared" si="13"/>
        <v/>
      </c>
      <c r="AI31" s="14" t="str">
        <f t="shared" si="13"/>
        <v/>
      </c>
      <c r="AJ31" s="14" t="str">
        <f t="shared" si="13"/>
        <v/>
      </c>
      <c r="AK31" s="14" t="str">
        <f t="shared" si="3"/>
        <v/>
      </c>
      <c r="AM31" s="14">
        <f t="shared" si="11"/>
        <v>0</v>
      </c>
      <c r="AN31" s="14" t="str">
        <f t="shared" si="11"/>
        <v/>
      </c>
      <c r="AO31" s="14" t="str">
        <f t="shared" si="11"/>
        <v/>
      </c>
      <c r="AP31" s="14" t="str">
        <f t="shared" si="11"/>
        <v/>
      </c>
      <c r="AQ31" s="14" t="str">
        <f t="shared" si="4"/>
        <v/>
      </c>
      <c r="AR31" s="14" t="s">
        <v>1400</v>
      </c>
      <c r="AS31" s="14">
        <f t="shared" si="12"/>
        <v>0</v>
      </c>
      <c r="AT31" s="14" t="str">
        <f t="shared" si="12"/>
        <v/>
      </c>
      <c r="AU31" s="14" t="str">
        <f t="shared" si="12"/>
        <v/>
      </c>
      <c r="AV31" s="14" t="str">
        <f t="shared" si="12"/>
        <v/>
      </c>
      <c r="AW31" s="14" t="str">
        <f t="shared" si="5"/>
        <v/>
      </c>
    </row>
    <row r="32" spans="2:49">
      <c r="B32" s="102">
        <v>9</v>
      </c>
      <c r="C32" s="110"/>
      <c r="D32" s="103" t="str">
        <f>IFERROR(VLOOKUP(C32,入力2!$B$4:$CQ$44,入力2!$AM$1,0),"")</f>
        <v/>
      </c>
      <c r="E32" s="103" t="str">
        <f>IFERROR(VLOOKUP(C32,入力2!$B$4:$CQ$44,入力2!$AN$1,0),"")</f>
        <v/>
      </c>
      <c r="F32" s="104" t="str">
        <f>IFERROR(VLOOKUP(C32,入力2!$B$4:$CQ$44,入力2!$CN$1,0),"")</f>
        <v/>
      </c>
      <c r="G32" s="102">
        <v>19</v>
      </c>
      <c r="H32" s="110"/>
      <c r="I32" s="103" t="str">
        <f>IFERROR(VLOOKUP(H32,入力2!$B$4:$CQ$44,入力2!$AM$1,0),"")</f>
        <v/>
      </c>
      <c r="J32" s="103" t="str">
        <f>IFERROR(VLOOKUP(H32,入力2!$B$4:$CQ$44,入力2!$AN$1,0),"")</f>
        <v/>
      </c>
      <c r="K32" s="104" t="str">
        <f>IFERROR(VLOOKUP(H32,入力2!$B$4:$CQ$44,入力2!$CN$1,0),"")</f>
        <v/>
      </c>
      <c r="L32" s="102">
        <v>29</v>
      </c>
      <c r="M32" s="110"/>
      <c r="N32" s="103" t="str">
        <f>IFERROR(VLOOKUP(M32,入力2!$B$4:$CQ$44,入力2!$AM$1,0),"")</f>
        <v/>
      </c>
      <c r="O32" s="103" t="str">
        <f>IFERROR(VLOOKUP(M32,入力2!$B$4:$CQ$44,入力2!$AN$1,0),"")</f>
        <v/>
      </c>
      <c r="P32" s="104" t="str">
        <f>IFERROR(VLOOKUP(M32,入力2!$B$4:$CQ$44,入力2!$CN$1,0),"")</f>
        <v/>
      </c>
      <c r="V32" s="14">
        <f>入力2!AL32</f>
        <v>28</v>
      </c>
      <c r="W32" s="14" t="str">
        <f>入力2!AM32</f>
        <v/>
      </c>
      <c r="X32" s="14" t="str">
        <f>入力2!AN32</f>
        <v/>
      </c>
      <c r="Y32" s="14" t="str">
        <f>入力2!AO32</f>
        <v/>
      </c>
      <c r="Z32" s="14" t="str">
        <f>入力2!AP32</f>
        <v/>
      </c>
      <c r="AA32" s="14" t="str">
        <f>入力2!AQ32</f>
        <v/>
      </c>
      <c r="AG32" s="14">
        <f t="shared" si="13"/>
        <v>0</v>
      </c>
      <c r="AH32" s="14" t="str">
        <f t="shared" si="13"/>
        <v/>
      </c>
      <c r="AI32" s="14" t="str">
        <f t="shared" si="13"/>
        <v/>
      </c>
      <c r="AJ32" s="14" t="str">
        <f t="shared" si="13"/>
        <v/>
      </c>
      <c r="AK32" s="14" t="str">
        <f t="shared" si="3"/>
        <v/>
      </c>
      <c r="AM32" s="14">
        <f t="shared" si="11"/>
        <v>0</v>
      </c>
      <c r="AN32" s="14" t="str">
        <f t="shared" si="11"/>
        <v/>
      </c>
      <c r="AO32" s="14" t="str">
        <f t="shared" si="11"/>
        <v/>
      </c>
      <c r="AP32" s="14" t="str">
        <f t="shared" si="11"/>
        <v/>
      </c>
      <c r="AQ32" s="14" t="str">
        <f t="shared" si="4"/>
        <v/>
      </c>
      <c r="AS32" s="14">
        <f t="shared" si="12"/>
        <v>0</v>
      </c>
      <c r="AT32" s="14" t="str">
        <f t="shared" si="12"/>
        <v/>
      </c>
      <c r="AU32" s="14" t="str">
        <f t="shared" si="12"/>
        <v/>
      </c>
      <c r="AV32" s="14" t="str">
        <f t="shared" si="12"/>
        <v/>
      </c>
      <c r="AW32" s="14" t="str">
        <f t="shared" si="5"/>
        <v/>
      </c>
    </row>
    <row r="33" spans="1:49" ht="19.5" thickBot="1">
      <c r="B33" s="105">
        <v>10</v>
      </c>
      <c r="C33" s="111"/>
      <c r="D33" s="106" t="str">
        <f>IFERROR(VLOOKUP(C33,入力2!$B$4:$CQ$44,入力2!$AM$1,0),"")</f>
        <v/>
      </c>
      <c r="E33" s="106" t="str">
        <f>IFERROR(VLOOKUP(C33,入力2!$B$4:$CQ$44,入力2!$AN$1,0),"")</f>
        <v/>
      </c>
      <c r="F33" s="107" t="str">
        <f>IFERROR(VLOOKUP(C33,入力2!$B$4:$CQ$44,入力2!$CN$1,0),"")</f>
        <v/>
      </c>
      <c r="G33" s="105">
        <v>20</v>
      </c>
      <c r="H33" s="111"/>
      <c r="I33" s="106" t="str">
        <f>IFERROR(VLOOKUP(H33,入力2!$B$4:$CQ$44,入力2!$AM$1,0),"")</f>
        <v/>
      </c>
      <c r="J33" s="106" t="str">
        <f>IFERROR(VLOOKUP(H33,入力2!$B$4:$CQ$44,入力2!$AN$1,0),"")</f>
        <v/>
      </c>
      <c r="K33" s="107" t="str">
        <f>IFERROR(VLOOKUP(H33,入力2!$B$4:$CQ$44,入力2!$CN$1,0),"")</f>
        <v/>
      </c>
      <c r="L33" s="105">
        <v>30</v>
      </c>
      <c r="M33" s="111"/>
      <c r="N33" s="106" t="str">
        <f>IFERROR(VLOOKUP(M33,入力2!$B$4:$CQ$44,入力2!$AM$1,0),"")</f>
        <v/>
      </c>
      <c r="O33" s="106" t="str">
        <f>IFERROR(VLOOKUP(M33,入力2!$B$4:$CQ$44,入力2!$AN$1,0),"")</f>
        <v/>
      </c>
      <c r="P33" s="107" t="str">
        <f>IFERROR(VLOOKUP(M33,入力2!$B$4:$CQ$44,入力2!$CN$1,0),"")</f>
        <v/>
      </c>
      <c r="V33" s="14">
        <f>入力2!AL33</f>
        <v>29</v>
      </c>
      <c r="W33" s="14" t="str">
        <f>入力2!AM33</f>
        <v/>
      </c>
      <c r="X33" s="14" t="str">
        <f>入力2!AN33</f>
        <v/>
      </c>
      <c r="Y33" s="14" t="str">
        <f>入力2!AO33</f>
        <v/>
      </c>
      <c r="Z33" s="14" t="str">
        <f>入力2!AP33</f>
        <v/>
      </c>
      <c r="AA33" s="14" t="str">
        <f>入力2!AQ33</f>
        <v/>
      </c>
      <c r="AF33" s="14" t="s">
        <v>1408</v>
      </c>
      <c r="AG33" s="14">
        <f t="shared" ref="AG33:AJ39" si="14">H14</f>
        <v>0</v>
      </c>
      <c r="AH33" s="14" t="str">
        <f t="shared" si="14"/>
        <v/>
      </c>
      <c r="AI33" s="14" t="str">
        <f t="shared" si="14"/>
        <v/>
      </c>
      <c r="AJ33" s="14" t="str">
        <f t="shared" si="14"/>
        <v/>
      </c>
      <c r="AK33" s="14" t="str">
        <f t="shared" si="3"/>
        <v/>
      </c>
      <c r="AM33" s="14">
        <f t="shared" si="11"/>
        <v>0</v>
      </c>
      <c r="AN33" s="14" t="str">
        <f t="shared" si="11"/>
        <v/>
      </c>
      <c r="AO33" s="14" t="str">
        <f t="shared" si="11"/>
        <v/>
      </c>
      <c r="AP33" s="14" t="str">
        <f t="shared" si="11"/>
        <v/>
      </c>
      <c r="AQ33" s="14" t="str">
        <f t="shared" si="4"/>
        <v/>
      </c>
      <c r="AR33" s="14" t="s">
        <v>1401</v>
      </c>
      <c r="AS33" s="14">
        <f t="shared" si="12"/>
        <v>0</v>
      </c>
      <c r="AT33" s="14" t="str">
        <f t="shared" si="12"/>
        <v/>
      </c>
      <c r="AU33" s="14" t="str">
        <f t="shared" si="12"/>
        <v/>
      </c>
      <c r="AV33" s="14" t="str">
        <f t="shared" si="12"/>
        <v/>
      </c>
      <c r="AW33" s="14" t="str">
        <f t="shared" si="5"/>
        <v/>
      </c>
    </row>
    <row r="34" spans="1:49" ht="19.5" thickBot="1">
      <c r="V34" s="14">
        <f>入力2!AL34</f>
        <v>30</v>
      </c>
      <c r="W34" s="14" t="str">
        <f>入力2!AM34</f>
        <v/>
      </c>
      <c r="X34" s="14" t="str">
        <f>入力2!AN34</f>
        <v/>
      </c>
      <c r="Y34" s="14" t="str">
        <f>入力2!AO34</f>
        <v/>
      </c>
      <c r="Z34" s="14" t="str">
        <f>入力2!AP34</f>
        <v/>
      </c>
      <c r="AA34" s="14" t="str">
        <f>入力2!AQ34</f>
        <v/>
      </c>
      <c r="AF34" s="14">
        <f>IF(SUM(AK33:AK39)&gt;=5,1,0)</f>
        <v>0</v>
      </c>
      <c r="AG34" s="14">
        <f t="shared" si="14"/>
        <v>0</v>
      </c>
      <c r="AH34" s="14" t="str">
        <f t="shared" si="14"/>
        <v/>
      </c>
      <c r="AI34" s="14" t="str">
        <f t="shared" si="14"/>
        <v/>
      </c>
      <c r="AJ34" s="14" t="str">
        <f t="shared" si="14"/>
        <v/>
      </c>
      <c r="AK34" s="14" t="str">
        <f t="shared" si="3"/>
        <v/>
      </c>
      <c r="AM34" s="14">
        <f t="shared" si="11"/>
        <v>0</v>
      </c>
      <c r="AN34" s="14" t="str">
        <f t="shared" si="11"/>
        <v/>
      </c>
      <c r="AO34" s="14" t="str">
        <f t="shared" si="11"/>
        <v/>
      </c>
      <c r="AP34" s="14" t="str">
        <f t="shared" si="11"/>
        <v/>
      </c>
      <c r="AQ34" s="14" t="str">
        <f t="shared" si="4"/>
        <v/>
      </c>
      <c r="AS34" s="14">
        <f t="shared" si="12"/>
        <v>0</v>
      </c>
      <c r="AT34" s="14" t="str">
        <f t="shared" si="12"/>
        <v/>
      </c>
      <c r="AU34" s="14" t="str">
        <f t="shared" si="12"/>
        <v/>
      </c>
      <c r="AV34" s="14" t="str">
        <f t="shared" si="12"/>
        <v/>
      </c>
      <c r="AW34" s="14" t="str">
        <f t="shared" si="5"/>
        <v/>
      </c>
    </row>
    <row r="35" spans="1:49">
      <c r="B35" s="99">
        <v>31</v>
      </c>
      <c r="C35" s="109"/>
      <c r="D35" s="100" t="str">
        <f>IFERROR(VLOOKUP(C35,入力2!$B$4:$CQ$44,入力2!$AM$1,0),"")</f>
        <v/>
      </c>
      <c r="E35" s="100" t="str">
        <f>IFERROR(VLOOKUP(C35,入力2!$B$4:$CQ$44,入力2!$AN$1,0),"")</f>
        <v/>
      </c>
      <c r="F35" s="101" t="str">
        <f>IFERROR(VLOOKUP(C35,入力2!$B$4:$CQ$44,入力2!$CN$1,0),"")</f>
        <v/>
      </c>
      <c r="G35" s="99">
        <v>41</v>
      </c>
      <c r="H35" s="109"/>
      <c r="I35" s="100" t="str">
        <f>IFERROR(VLOOKUP(H35,入力2!$B$4:$CQ$44,入力2!$AM$1,0),"")</f>
        <v/>
      </c>
      <c r="J35" s="100" t="str">
        <f>IFERROR(VLOOKUP(H35,入力2!$B$4:$CQ$44,入力2!$AN$1,0),"")</f>
        <v/>
      </c>
      <c r="K35" s="101" t="str">
        <f>IFERROR(VLOOKUP(H35,入力2!$B$4:$CQ$44,入力2!$CN$1,0),"")</f>
        <v/>
      </c>
      <c r="L35" s="99">
        <v>51</v>
      </c>
      <c r="M35" s="109"/>
      <c r="N35" s="100" t="str">
        <f>IFERROR(VLOOKUP(M35,入力2!$B$4:$CQ$44,入力2!$AM$1,0),"")</f>
        <v/>
      </c>
      <c r="O35" s="100" t="str">
        <f>IFERROR(VLOOKUP(M35,入力2!$B$4:$CQ$44,入力2!$AN$1,0),"")</f>
        <v/>
      </c>
      <c r="P35" s="101" t="str">
        <f>IFERROR(VLOOKUP(M35,入力2!$B$4:$CQ$44,入力2!$CN$1,0),"")</f>
        <v/>
      </c>
      <c r="V35" s="14">
        <f>入力2!AL35</f>
        <v>31</v>
      </c>
      <c r="W35" s="14" t="str">
        <f>入力2!AM35</f>
        <v/>
      </c>
      <c r="X35" s="14" t="str">
        <f>入力2!AN35</f>
        <v/>
      </c>
      <c r="Y35" s="14" t="str">
        <f>入力2!AO35</f>
        <v/>
      </c>
      <c r="Z35" s="14" t="str">
        <f>入力2!AP35</f>
        <v/>
      </c>
      <c r="AA35" s="14" t="str">
        <f>入力2!AQ35</f>
        <v/>
      </c>
      <c r="AG35" s="14">
        <f t="shared" si="14"/>
        <v>0</v>
      </c>
      <c r="AH35" s="14" t="str">
        <f t="shared" si="14"/>
        <v/>
      </c>
      <c r="AI35" s="14" t="str">
        <f t="shared" si="14"/>
        <v/>
      </c>
      <c r="AJ35" s="14" t="str">
        <f t="shared" si="14"/>
        <v/>
      </c>
      <c r="AK35" s="14" t="str">
        <f t="shared" si="3"/>
        <v/>
      </c>
      <c r="AM35" s="14">
        <f t="shared" ref="AM35:AP44" si="15">C35</f>
        <v>0</v>
      </c>
      <c r="AN35" s="14" t="str">
        <f t="shared" si="15"/>
        <v/>
      </c>
      <c r="AO35" s="14" t="str">
        <f t="shared" si="15"/>
        <v/>
      </c>
      <c r="AP35" s="14" t="str">
        <f t="shared" si="15"/>
        <v/>
      </c>
      <c r="AQ35" s="14" t="str">
        <f t="shared" si="4"/>
        <v/>
      </c>
      <c r="AR35" s="14" t="s">
        <v>1402</v>
      </c>
      <c r="AS35" s="14">
        <f t="shared" si="12"/>
        <v>0</v>
      </c>
      <c r="AT35" s="14" t="str">
        <f t="shared" si="12"/>
        <v/>
      </c>
      <c r="AU35" s="14" t="str">
        <f t="shared" si="12"/>
        <v/>
      </c>
      <c r="AV35" s="14" t="str">
        <f t="shared" si="12"/>
        <v/>
      </c>
      <c r="AW35" s="14" t="str">
        <f t="shared" si="5"/>
        <v/>
      </c>
    </row>
    <row r="36" spans="1:49">
      <c r="B36" s="102">
        <v>32</v>
      </c>
      <c r="C36" s="110"/>
      <c r="D36" s="103" t="str">
        <f>IFERROR(VLOOKUP(C36,入力2!$B$4:$CQ$44,入力2!$AM$1,0),"")</f>
        <v/>
      </c>
      <c r="E36" s="103" t="str">
        <f>IFERROR(VLOOKUP(C36,入力2!$B$4:$CQ$44,入力2!$AN$1,0),"")</f>
        <v/>
      </c>
      <c r="F36" s="104" t="str">
        <f>IFERROR(VLOOKUP(C36,入力2!$B$4:$CQ$44,入力2!$CN$1,0),"")</f>
        <v/>
      </c>
      <c r="G36" s="102">
        <v>42</v>
      </c>
      <c r="H36" s="110"/>
      <c r="I36" s="103" t="str">
        <f>IFERROR(VLOOKUP(H36,入力2!$B$4:$CQ$44,入力2!$AM$1,0),"")</f>
        <v/>
      </c>
      <c r="J36" s="103" t="str">
        <f>IFERROR(VLOOKUP(H36,入力2!$B$4:$CQ$44,入力2!$AN$1,0),"")</f>
        <v/>
      </c>
      <c r="K36" s="104" t="str">
        <f>IFERROR(VLOOKUP(H36,入力2!$B$4:$CQ$44,入力2!$CN$1,0),"")</f>
        <v/>
      </c>
      <c r="L36" s="102">
        <v>52</v>
      </c>
      <c r="M36" s="110"/>
      <c r="N36" s="103" t="str">
        <f>IFERROR(VLOOKUP(M36,入力2!$B$4:$CQ$44,入力2!$AM$1,0),"")</f>
        <v/>
      </c>
      <c r="O36" s="103" t="str">
        <f>IFERROR(VLOOKUP(M36,入力2!$B$4:$CQ$44,入力2!$AN$1,0),"")</f>
        <v/>
      </c>
      <c r="P36" s="104" t="str">
        <f>IFERROR(VLOOKUP(M36,入力2!$B$4:$CQ$44,入力2!$CN$1,0),"")</f>
        <v/>
      </c>
      <c r="V36" s="14">
        <f>入力2!AL36</f>
        <v>32</v>
      </c>
      <c r="W36" s="14" t="str">
        <f>入力2!AM36</f>
        <v/>
      </c>
      <c r="X36" s="14" t="str">
        <f>入力2!AN36</f>
        <v/>
      </c>
      <c r="Y36" s="14" t="str">
        <f>入力2!AO36</f>
        <v/>
      </c>
      <c r="Z36" s="14" t="str">
        <f>入力2!AP36</f>
        <v/>
      </c>
      <c r="AA36" s="14" t="str">
        <f>入力2!AQ36</f>
        <v/>
      </c>
      <c r="AG36" s="14">
        <f t="shared" si="14"/>
        <v>0</v>
      </c>
      <c r="AH36" s="14" t="str">
        <f t="shared" si="14"/>
        <v/>
      </c>
      <c r="AI36" s="14" t="str">
        <f t="shared" si="14"/>
        <v/>
      </c>
      <c r="AJ36" s="14" t="str">
        <f t="shared" si="14"/>
        <v/>
      </c>
      <c r="AK36" s="14" t="str">
        <f t="shared" si="3"/>
        <v/>
      </c>
      <c r="AM36" s="14">
        <f t="shared" si="15"/>
        <v>0</v>
      </c>
      <c r="AN36" s="14" t="str">
        <f t="shared" si="15"/>
        <v/>
      </c>
      <c r="AO36" s="14" t="str">
        <f t="shared" si="15"/>
        <v/>
      </c>
      <c r="AP36" s="14" t="str">
        <f t="shared" si="15"/>
        <v/>
      </c>
      <c r="AQ36" s="14" t="str">
        <f t="shared" si="4"/>
        <v/>
      </c>
      <c r="AS36" s="14">
        <f t="shared" si="12"/>
        <v>0</v>
      </c>
      <c r="AT36" s="14" t="str">
        <f t="shared" si="12"/>
        <v/>
      </c>
      <c r="AU36" s="14" t="str">
        <f t="shared" si="12"/>
        <v/>
      </c>
      <c r="AV36" s="14" t="str">
        <f t="shared" si="12"/>
        <v/>
      </c>
      <c r="AW36" s="14" t="str">
        <f t="shared" si="5"/>
        <v/>
      </c>
    </row>
    <row r="37" spans="1:49">
      <c r="B37" s="102">
        <v>33</v>
      </c>
      <c r="C37" s="110"/>
      <c r="D37" s="103" t="str">
        <f>IFERROR(VLOOKUP(C37,入力2!$B$4:$CQ$44,入力2!$AM$1,0),"")</f>
        <v/>
      </c>
      <c r="E37" s="103" t="str">
        <f>IFERROR(VLOOKUP(C37,入力2!$B$4:$CQ$44,入力2!$AN$1,0),"")</f>
        <v/>
      </c>
      <c r="F37" s="104" t="str">
        <f>IFERROR(VLOOKUP(C37,入力2!$B$4:$CQ$44,入力2!$CN$1,0),"")</f>
        <v/>
      </c>
      <c r="G37" s="102">
        <v>43</v>
      </c>
      <c r="H37" s="110"/>
      <c r="I37" s="103" t="str">
        <f>IFERROR(VLOOKUP(H37,入力2!$B$4:$CQ$44,入力2!$AM$1,0),"")</f>
        <v/>
      </c>
      <c r="J37" s="103" t="str">
        <f>IFERROR(VLOOKUP(H37,入力2!$B$4:$CQ$44,入力2!$AN$1,0),"")</f>
        <v/>
      </c>
      <c r="K37" s="104" t="str">
        <f>IFERROR(VLOOKUP(H37,入力2!$B$4:$CQ$44,入力2!$CN$1,0),"")</f>
        <v/>
      </c>
      <c r="L37" s="102">
        <v>53</v>
      </c>
      <c r="M37" s="110"/>
      <c r="N37" s="103" t="str">
        <f>IFERROR(VLOOKUP(M37,入力2!$B$4:$CQ$44,入力2!$AM$1,0),"")</f>
        <v/>
      </c>
      <c r="O37" s="103" t="str">
        <f>IFERROR(VLOOKUP(M37,入力2!$B$4:$CQ$44,入力2!$AN$1,0),"")</f>
        <v/>
      </c>
      <c r="P37" s="104" t="str">
        <f>IFERROR(VLOOKUP(M37,入力2!$B$4:$CQ$44,入力2!$CN$1,0),"")</f>
        <v/>
      </c>
      <c r="V37" s="14">
        <f>入力2!AL37</f>
        <v>33</v>
      </c>
      <c r="W37" s="14" t="str">
        <f>入力2!AM37</f>
        <v/>
      </c>
      <c r="X37" s="14" t="str">
        <f>入力2!AN37</f>
        <v/>
      </c>
      <c r="Y37" s="14" t="str">
        <f>入力2!AO37</f>
        <v/>
      </c>
      <c r="Z37" s="14" t="str">
        <f>入力2!AP37</f>
        <v/>
      </c>
      <c r="AA37" s="14" t="str">
        <f>入力2!AQ37</f>
        <v/>
      </c>
      <c r="AG37" s="14">
        <f t="shared" si="14"/>
        <v>0</v>
      </c>
      <c r="AH37" s="14" t="str">
        <f t="shared" si="14"/>
        <v/>
      </c>
      <c r="AI37" s="14" t="str">
        <f t="shared" si="14"/>
        <v/>
      </c>
      <c r="AJ37" s="14" t="str">
        <f t="shared" si="14"/>
        <v/>
      </c>
      <c r="AK37" s="14" t="str">
        <f t="shared" si="3"/>
        <v/>
      </c>
      <c r="AM37" s="14">
        <f t="shared" si="15"/>
        <v>0</v>
      </c>
      <c r="AN37" s="14" t="str">
        <f t="shared" si="15"/>
        <v/>
      </c>
      <c r="AO37" s="14" t="str">
        <f t="shared" si="15"/>
        <v/>
      </c>
      <c r="AP37" s="14" t="str">
        <f t="shared" si="15"/>
        <v/>
      </c>
      <c r="AQ37" s="14" t="str">
        <f t="shared" si="4"/>
        <v/>
      </c>
      <c r="AR37" s="14" t="s">
        <v>1403</v>
      </c>
      <c r="AS37" s="14">
        <f t="shared" si="12"/>
        <v>0</v>
      </c>
      <c r="AT37" s="14" t="str">
        <f t="shared" si="12"/>
        <v/>
      </c>
      <c r="AU37" s="14" t="str">
        <f t="shared" si="12"/>
        <v/>
      </c>
      <c r="AV37" s="14" t="str">
        <f t="shared" si="12"/>
        <v/>
      </c>
      <c r="AW37" s="14" t="str">
        <f t="shared" si="5"/>
        <v/>
      </c>
    </row>
    <row r="38" spans="1:49">
      <c r="B38" s="102">
        <v>34</v>
      </c>
      <c r="C38" s="110"/>
      <c r="D38" s="103" t="str">
        <f>IFERROR(VLOOKUP(C38,入力2!$B$4:$CQ$44,入力2!$AM$1,0),"")</f>
        <v/>
      </c>
      <c r="E38" s="103" t="str">
        <f>IFERROR(VLOOKUP(C38,入力2!$B$4:$CQ$44,入力2!$AN$1,0),"")</f>
        <v/>
      </c>
      <c r="F38" s="104" t="str">
        <f>IFERROR(VLOOKUP(C38,入力2!$B$4:$CQ$44,入力2!$CN$1,0),"")</f>
        <v/>
      </c>
      <c r="G38" s="102">
        <v>44</v>
      </c>
      <c r="H38" s="110"/>
      <c r="I38" s="103" t="str">
        <f>IFERROR(VLOOKUP(H38,入力2!$B$4:$CQ$44,入力2!$AM$1,0),"")</f>
        <v/>
      </c>
      <c r="J38" s="103" t="str">
        <f>IFERROR(VLOOKUP(H38,入力2!$B$4:$CQ$44,入力2!$AN$1,0),"")</f>
        <v/>
      </c>
      <c r="K38" s="104" t="str">
        <f>IFERROR(VLOOKUP(H38,入力2!$B$4:$CQ$44,入力2!$CN$1,0),"")</f>
        <v/>
      </c>
      <c r="L38" s="102">
        <v>54</v>
      </c>
      <c r="M38" s="110"/>
      <c r="N38" s="103" t="str">
        <f>IFERROR(VLOOKUP(M38,入力2!$B$4:$CQ$44,入力2!$AM$1,0),"")</f>
        <v/>
      </c>
      <c r="O38" s="103" t="str">
        <f>IFERROR(VLOOKUP(M38,入力2!$B$4:$CQ$44,入力2!$AN$1,0),"")</f>
        <v/>
      </c>
      <c r="P38" s="104" t="str">
        <f>IFERROR(VLOOKUP(M38,入力2!$B$4:$CQ$44,入力2!$CN$1,0),"")</f>
        <v/>
      </c>
      <c r="V38" s="14">
        <f>入力2!AL38</f>
        <v>34</v>
      </c>
      <c r="W38" s="14" t="str">
        <f>入力2!AM38</f>
        <v/>
      </c>
      <c r="X38" s="14" t="str">
        <f>入力2!AN38</f>
        <v/>
      </c>
      <c r="Y38" s="14" t="str">
        <f>入力2!AO38</f>
        <v/>
      </c>
      <c r="Z38" s="14" t="str">
        <f>入力2!AP38</f>
        <v/>
      </c>
      <c r="AA38" s="14" t="str">
        <f>入力2!AQ38</f>
        <v/>
      </c>
      <c r="AG38" s="14">
        <f t="shared" si="14"/>
        <v>0</v>
      </c>
      <c r="AH38" s="14" t="str">
        <f t="shared" si="14"/>
        <v/>
      </c>
      <c r="AI38" s="14" t="str">
        <f t="shared" si="14"/>
        <v/>
      </c>
      <c r="AJ38" s="14" t="str">
        <f t="shared" si="14"/>
        <v/>
      </c>
      <c r="AK38" s="14" t="str">
        <f t="shared" si="3"/>
        <v/>
      </c>
      <c r="AM38" s="14">
        <f t="shared" si="15"/>
        <v>0</v>
      </c>
      <c r="AN38" s="14" t="str">
        <f t="shared" si="15"/>
        <v/>
      </c>
      <c r="AO38" s="14" t="str">
        <f t="shared" si="15"/>
        <v/>
      </c>
      <c r="AP38" s="14" t="str">
        <f t="shared" si="15"/>
        <v/>
      </c>
      <c r="AQ38" s="14" t="str">
        <f t="shared" si="4"/>
        <v/>
      </c>
      <c r="AS38" s="14">
        <f t="shared" si="12"/>
        <v>0</v>
      </c>
      <c r="AT38" s="14" t="str">
        <f t="shared" si="12"/>
        <v/>
      </c>
      <c r="AU38" s="14" t="str">
        <f t="shared" si="12"/>
        <v/>
      </c>
      <c r="AV38" s="14" t="str">
        <f t="shared" si="12"/>
        <v/>
      </c>
      <c r="AW38" s="14" t="str">
        <f t="shared" si="5"/>
        <v/>
      </c>
    </row>
    <row r="39" spans="1:49">
      <c r="B39" s="102">
        <v>35</v>
      </c>
      <c r="C39" s="110"/>
      <c r="D39" s="103" t="str">
        <f>IFERROR(VLOOKUP(C39,入力2!$B$4:$CQ$44,入力2!$AM$1,0),"")</f>
        <v/>
      </c>
      <c r="E39" s="103" t="str">
        <f>IFERROR(VLOOKUP(C39,入力2!$B$4:$CQ$44,入力2!$AN$1,0),"")</f>
        <v/>
      </c>
      <c r="F39" s="104" t="str">
        <f>IFERROR(VLOOKUP(C39,入力2!$B$4:$CQ$44,入力2!$CN$1,0),"")</f>
        <v/>
      </c>
      <c r="G39" s="102">
        <v>45</v>
      </c>
      <c r="H39" s="110"/>
      <c r="I39" s="103" t="str">
        <f>IFERROR(VLOOKUP(H39,入力2!$B$4:$CQ$44,入力2!$AM$1,0),"")</f>
        <v/>
      </c>
      <c r="J39" s="103" t="str">
        <f>IFERROR(VLOOKUP(H39,入力2!$B$4:$CQ$44,入力2!$AN$1,0),"")</f>
        <v/>
      </c>
      <c r="K39" s="104" t="str">
        <f>IFERROR(VLOOKUP(H39,入力2!$B$4:$CQ$44,入力2!$CN$1,0),"")</f>
        <v/>
      </c>
      <c r="L39" s="102">
        <v>55</v>
      </c>
      <c r="M39" s="110"/>
      <c r="N39" s="103" t="str">
        <f>IFERROR(VLOOKUP(M39,入力2!$B$4:$CQ$44,入力2!$AM$1,0),"")</f>
        <v/>
      </c>
      <c r="O39" s="103" t="str">
        <f>IFERROR(VLOOKUP(M39,入力2!$B$4:$CQ$44,入力2!$AN$1,0),"")</f>
        <v/>
      </c>
      <c r="P39" s="104" t="str">
        <f>IFERROR(VLOOKUP(M39,入力2!$B$4:$CQ$44,入力2!$CN$1,0),"")</f>
        <v/>
      </c>
      <c r="V39" s="14">
        <f>入力2!AL39</f>
        <v>35</v>
      </c>
      <c r="W39" s="14" t="str">
        <f>入力2!AM39</f>
        <v/>
      </c>
      <c r="X39" s="14" t="str">
        <f>入力2!AN39</f>
        <v/>
      </c>
      <c r="Y39" s="14" t="str">
        <f>入力2!AO39</f>
        <v/>
      </c>
      <c r="Z39" s="14" t="str">
        <f>入力2!AP39</f>
        <v/>
      </c>
      <c r="AA39" s="14" t="str">
        <f>入力2!AQ39</f>
        <v/>
      </c>
      <c r="AG39" s="14">
        <f t="shared" si="14"/>
        <v>0</v>
      </c>
      <c r="AH39" s="14" t="str">
        <f t="shared" si="14"/>
        <v/>
      </c>
      <c r="AI39" s="14" t="str">
        <f t="shared" si="14"/>
        <v/>
      </c>
      <c r="AJ39" s="14" t="str">
        <f t="shared" si="14"/>
        <v/>
      </c>
      <c r="AK39" s="14" t="str">
        <f t="shared" si="3"/>
        <v/>
      </c>
      <c r="AM39" s="14">
        <f t="shared" si="15"/>
        <v>0</v>
      </c>
      <c r="AN39" s="14" t="str">
        <f t="shared" si="15"/>
        <v/>
      </c>
      <c r="AO39" s="14" t="str">
        <f t="shared" si="15"/>
        <v/>
      </c>
      <c r="AP39" s="14" t="str">
        <f t="shared" si="15"/>
        <v/>
      </c>
      <c r="AQ39" s="14" t="str">
        <f t="shared" si="4"/>
        <v/>
      </c>
      <c r="AR39" s="14" t="s">
        <v>1418</v>
      </c>
      <c r="AS39" s="14">
        <f t="shared" si="12"/>
        <v>0</v>
      </c>
      <c r="AT39" s="14" t="str">
        <f t="shared" si="12"/>
        <v/>
      </c>
      <c r="AU39" s="14" t="str">
        <f t="shared" si="12"/>
        <v/>
      </c>
      <c r="AV39" s="14" t="str">
        <f t="shared" si="12"/>
        <v/>
      </c>
      <c r="AW39" s="14" t="str">
        <f t="shared" si="5"/>
        <v/>
      </c>
    </row>
    <row r="40" spans="1:49">
      <c r="B40" s="102">
        <v>36</v>
      </c>
      <c r="C40" s="110"/>
      <c r="D40" s="103" t="str">
        <f>IFERROR(VLOOKUP(C40,入力2!$B$4:$CQ$44,入力2!$AM$1,0),"")</f>
        <v/>
      </c>
      <c r="E40" s="103" t="str">
        <f>IFERROR(VLOOKUP(C40,入力2!$B$4:$CQ$44,入力2!$AN$1,0),"")</f>
        <v/>
      </c>
      <c r="F40" s="104" t="str">
        <f>IFERROR(VLOOKUP(C40,入力2!$B$4:$CQ$44,入力2!$CN$1,0),"")</f>
        <v/>
      </c>
      <c r="G40" s="102">
        <v>46</v>
      </c>
      <c r="H40" s="110"/>
      <c r="I40" s="103" t="str">
        <f>IFERROR(VLOOKUP(H40,入力2!$B$4:$CQ$44,入力2!$AM$1,0),"")</f>
        <v/>
      </c>
      <c r="J40" s="103" t="str">
        <f>IFERROR(VLOOKUP(H40,入力2!$B$4:$CQ$44,入力2!$AN$1,0),"")</f>
        <v/>
      </c>
      <c r="K40" s="104" t="str">
        <f>IFERROR(VLOOKUP(H40,入力2!$B$4:$CQ$44,入力2!$CN$1,0),"")</f>
        <v/>
      </c>
      <c r="L40" s="102">
        <v>56</v>
      </c>
      <c r="M40" s="110"/>
      <c r="N40" s="103" t="str">
        <f>IFERROR(VLOOKUP(M40,入力2!$B$4:$CQ$44,入力2!$AM$1,0),"")</f>
        <v/>
      </c>
      <c r="O40" s="103" t="str">
        <f>IFERROR(VLOOKUP(M40,入力2!$B$4:$CQ$44,入力2!$AN$1,0),"")</f>
        <v/>
      </c>
      <c r="P40" s="104" t="str">
        <f>IFERROR(VLOOKUP(M40,入力2!$B$4:$CQ$44,入力2!$CN$1,0),"")</f>
        <v/>
      </c>
      <c r="V40" s="14">
        <f>入力2!AL40</f>
        <v>36</v>
      </c>
      <c r="W40" s="14" t="str">
        <f>入力2!AM40</f>
        <v/>
      </c>
      <c r="X40" s="14" t="str">
        <f>入力2!AN40</f>
        <v/>
      </c>
      <c r="Y40" s="14" t="str">
        <f>入力2!AO40</f>
        <v/>
      </c>
      <c r="Z40" s="14" t="str">
        <f>入力2!AP40</f>
        <v/>
      </c>
      <c r="AA40" s="14" t="str">
        <f>入力2!AQ40</f>
        <v/>
      </c>
      <c r="AF40" s="14" t="s">
        <v>1409</v>
      </c>
      <c r="AG40" s="14">
        <f t="shared" ref="AG40:AJ46" si="16">M14</f>
        <v>0</v>
      </c>
      <c r="AH40" s="14" t="str">
        <f t="shared" si="16"/>
        <v/>
      </c>
      <c r="AI40" s="14" t="str">
        <f t="shared" si="16"/>
        <v/>
      </c>
      <c r="AJ40" s="14" t="str">
        <f t="shared" si="16"/>
        <v/>
      </c>
      <c r="AK40" s="14" t="str">
        <f t="shared" si="3"/>
        <v/>
      </c>
      <c r="AM40" s="14">
        <f t="shared" si="15"/>
        <v>0</v>
      </c>
      <c r="AN40" s="14" t="str">
        <f t="shared" si="15"/>
        <v/>
      </c>
      <c r="AO40" s="14" t="str">
        <f t="shared" si="15"/>
        <v/>
      </c>
      <c r="AP40" s="14" t="str">
        <f t="shared" si="15"/>
        <v/>
      </c>
      <c r="AQ40" s="14" t="str">
        <f t="shared" si="4"/>
        <v/>
      </c>
      <c r="AS40" s="14">
        <f t="shared" si="12"/>
        <v>0</v>
      </c>
      <c r="AT40" s="14" t="str">
        <f t="shared" si="12"/>
        <v/>
      </c>
      <c r="AU40" s="14" t="str">
        <f t="shared" si="12"/>
        <v/>
      </c>
      <c r="AV40" s="14" t="str">
        <f t="shared" si="12"/>
        <v/>
      </c>
      <c r="AW40" s="14" t="str">
        <f t="shared" si="5"/>
        <v/>
      </c>
    </row>
    <row r="41" spans="1:49">
      <c r="B41" s="102">
        <v>37</v>
      </c>
      <c r="C41" s="110"/>
      <c r="D41" s="103" t="str">
        <f>IFERROR(VLOOKUP(C41,入力2!$B$4:$CQ$44,入力2!$AM$1,0),"")</f>
        <v/>
      </c>
      <c r="E41" s="103" t="str">
        <f>IFERROR(VLOOKUP(C41,入力2!$B$4:$CQ$44,入力2!$AN$1,0),"")</f>
        <v/>
      </c>
      <c r="F41" s="104" t="str">
        <f>IFERROR(VLOOKUP(C41,入力2!$B$4:$CQ$44,入力2!$CN$1,0),"")</f>
        <v/>
      </c>
      <c r="G41" s="102">
        <v>47</v>
      </c>
      <c r="H41" s="110"/>
      <c r="I41" s="103" t="str">
        <f>IFERROR(VLOOKUP(H41,入力2!$B$4:$CQ$44,入力2!$AM$1,0),"")</f>
        <v/>
      </c>
      <c r="J41" s="103" t="str">
        <f>IFERROR(VLOOKUP(H41,入力2!$B$4:$CQ$44,入力2!$AN$1,0),"")</f>
        <v/>
      </c>
      <c r="K41" s="104" t="str">
        <f>IFERROR(VLOOKUP(H41,入力2!$B$4:$CQ$44,入力2!$CN$1,0),"")</f>
        <v/>
      </c>
      <c r="L41" s="102">
        <v>57</v>
      </c>
      <c r="M41" s="110"/>
      <c r="N41" s="103" t="str">
        <f>IFERROR(VLOOKUP(M41,入力2!$B$4:$CQ$44,入力2!$AM$1,0),"")</f>
        <v/>
      </c>
      <c r="O41" s="103" t="str">
        <f>IFERROR(VLOOKUP(M41,入力2!$B$4:$CQ$44,入力2!$AN$1,0),"")</f>
        <v/>
      </c>
      <c r="P41" s="104" t="str">
        <f>IFERROR(VLOOKUP(M41,入力2!$B$4:$CQ$44,入力2!$CN$1,0),"")</f>
        <v/>
      </c>
      <c r="V41" s="14">
        <f>入力2!AL41</f>
        <v>37</v>
      </c>
      <c r="W41" s="14" t="str">
        <f>入力2!AM41</f>
        <v/>
      </c>
      <c r="X41" s="14" t="str">
        <f>入力2!AN41</f>
        <v/>
      </c>
      <c r="Y41" s="14" t="str">
        <f>入力2!AO41</f>
        <v/>
      </c>
      <c r="Z41" s="14" t="str">
        <f>入力2!AP41</f>
        <v/>
      </c>
      <c r="AA41" s="14" t="str">
        <f>入力2!AQ41</f>
        <v/>
      </c>
      <c r="AF41" s="14">
        <f>IF(SUM(AK40:AK46)&gt;=5,1,0)</f>
        <v>0</v>
      </c>
      <c r="AG41" s="14">
        <f t="shared" si="16"/>
        <v>0</v>
      </c>
      <c r="AH41" s="14" t="str">
        <f t="shared" si="16"/>
        <v/>
      </c>
      <c r="AI41" s="14" t="str">
        <f t="shared" si="16"/>
        <v/>
      </c>
      <c r="AJ41" s="14" t="str">
        <f t="shared" si="16"/>
        <v/>
      </c>
      <c r="AK41" s="14" t="str">
        <f t="shared" si="3"/>
        <v/>
      </c>
      <c r="AM41" s="14">
        <f t="shared" si="15"/>
        <v>0</v>
      </c>
      <c r="AN41" s="14" t="str">
        <f t="shared" si="15"/>
        <v/>
      </c>
      <c r="AO41" s="14" t="str">
        <f t="shared" si="15"/>
        <v/>
      </c>
      <c r="AP41" s="14" t="str">
        <f t="shared" si="15"/>
        <v/>
      </c>
      <c r="AQ41" s="14" t="str">
        <f t="shared" si="4"/>
        <v/>
      </c>
      <c r="AR41" s="14" t="s">
        <v>1419</v>
      </c>
      <c r="AS41" s="14">
        <f t="shared" ref="AS41:AV44" si="17">M63</f>
        <v>0</v>
      </c>
      <c r="AT41" s="14" t="str">
        <f t="shared" si="17"/>
        <v/>
      </c>
      <c r="AU41" s="14" t="str">
        <f t="shared" si="17"/>
        <v/>
      </c>
      <c r="AV41" s="14" t="str">
        <f t="shared" si="17"/>
        <v/>
      </c>
      <c r="AW41" s="14" t="str">
        <f t="shared" si="5"/>
        <v/>
      </c>
    </row>
    <row r="42" spans="1:49">
      <c r="B42" s="102">
        <v>38</v>
      </c>
      <c r="C42" s="110"/>
      <c r="D42" s="103" t="str">
        <f>IFERROR(VLOOKUP(C42,入力2!$B$4:$CQ$44,入力2!$AM$1,0),"")</f>
        <v/>
      </c>
      <c r="E42" s="103" t="str">
        <f>IFERROR(VLOOKUP(C42,入力2!$B$4:$CQ$44,入力2!$AN$1,0),"")</f>
        <v/>
      </c>
      <c r="F42" s="104" t="str">
        <f>IFERROR(VLOOKUP(C42,入力2!$B$4:$CQ$44,入力2!$CN$1,0),"")</f>
        <v/>
      </c>
      <c r="G42" s="102">
        <v>48</v>
      </c>
      <c r="H42" s="110"/>
      <c r="I42" s="103" t="str">
        <f>IFERROR(VLOOKUP(H42,入力2!$B$4:$CQ$44,入力2!$AM$1,0),"")</f>
        <v/>
      </c>
      <c r="J42" s="103" t="str">
        <f>IFERROR(VLOOKUP(H42,入力2!$B$4:$CQ$44,入力2!$AN$1,0),"")</f>
        <v/>
      </c>
      <c r="K42" s="104" t="str">
        <f>IFERROR(VLOOKUP(H42,入力2!$B$4:$CQ$44,入力2!$CN$1,0),"")</f>
        <v/>
      </c>
      <c r="L42" s="102">
        <v>58</v>
      </c>
      <c r="M42" s="110"/>
      <c r="N42" s="103" t="str">
        <f>IFERROR(VLOOKUP(M42,入力2!$B$4:$CQ$44,入力2!$AM$1,0),"")</f>
        <v/>
      </c>
      <c r="O42" s="103" t="str">
        <f>IFERROR(VLOOKUP(M42,入力2!$B$4:$CQ$44,入力2!$AN$1,0),"")</f>
        <v/>
      </c>
      <c r="P42" s="104" t="str">
        <f>IFERROR(VLOOKUP(M42,入力2!$B$4:$CQ$44,入力2!$CN$1,0),"")</f>
        <v/>
      </c>
      <c r="V42" s="14">
        <f>入力2!AL42</f>
        <v>38</v>
      </c>
      <c r="W42" s="14" t="str">
        <f>入力2!AM42</f>
        <v/>
      </c>
      <c r="X42" s="14" t="str">
        <f>入力2!AN42</f>
        <v/>
      </c>
      <c r="Y42" s="14" t="str">
        <f>入力2!AO42</f>
        <v/>
      </c>
      <c r="Z42" s="14" t="str">
        <f>入力2!AP42</f>
        <v/>
      </c>
      <c r="AA42" s="14" t="str">
        <f>入力2!AQ42</f>
        <v/>
      </c>
      <c r="AG42" s="14">
        <f t="shared" si="16"/>
        <v>0</v>
      </c>
      <c r="AH42" s="14" t="str">
        <f t="shared" si="16"/>
        <v/>
      </c>
      <c r="AI42" s="14" t="str">
        <f t="shared" si="16"/>
        <v/>
      </c>
      <c r="AJ42" s="14" t="str">
        <f t="shared" si="16"/>
        <v/>
      </c>
      <c r="AK42" s="14" t="str">
        <f t="shared" si="3"/>
        <v/>
      </c>
      <c r="AM42" s="14">
        <f t="shared" si="15"/>
        <v>0</v>
      </c>
      <c r="AN42" s="14" t="str">
        <f t="shared" si="15"/>
        <v/>
      </c>
      <c r="AO42" s="14" t="str">
        <f t="shared" si="15"/>
        <v/>
      </c>
      <c r="AP42" s="14" t="str">
        <f t="shared" si="15"/>
        <v/>
      </c>
      <c r="AQ42" s="14" t="str">
        <f t="shared" si="4"/>
        <v/>
      </c>
      <c r="AS42" s="14">
        <f t="shared" si="17"/>
        <v>0</v>
      </c>
      <c r="AT42" s="14" t="str">
        <f t="shared" si="17"/>
        <v/>
      </c>
      <c r="AU42" s="14" t="str">
        <f t="shared" si="17"/>
        <v/>
      </c>
      <c r="AV42" s="14" t="str">
        <f t="shared" si="17"/>
        <v/>
      </c>
      <c r="AW42" s="14" t="str">
        <f t="shared" si="5"/>
        <v/>
      </c>
    </row>
    <row r="43" spans="1:49">
      <c r="A43" s="14">
        <v>1</v>
      </c>
      <c r="B43" s="102">
        <v>39</v>
      </c>
      <c r="C43" s="110"/>
      <c r="D43" s="103" t="str">
        <f>IFERROR(VLOOKUP(C43,入力2!$B$4:$CQ$44,入力2!$AM$1,0),"")</f>
        <v/>
      </c>
      <c r="E43" s="103" t="str">
        <f>IFERROR(VLOOKUP(C43,入力2!$B$4:$CQ$44,入力2!$AN$1,0),"")</f>
        <v/>
      </c>
      <c r="F43" s="104" t="str">
        <f>IFERROR(VLOOKUP(C43,入力2!$B$4:$CQ$44,入力2!$CN$1,0),"")</f>
        <v/>
      </c>
      <c r="G43" s="102">
        <v>49</v>
      </c>
      <c r="H43" s="110"/>
      <c r="I43" s="103" t="str">
        <f>IFERROR(VLOOKUP(H43,入力2!$B$4:$CQ$44,入力2!$AM$1,0),"")</f>
        <v/>
      </c>
      <c r="J43" s="103" t="str">
        <f>IFERROR(VLOOKUP(H43,入力2!$B$4:$CQ$44,入力2!$AN$1,0),"")</f>
        <v/>
      </c>
      <c r="K43" s="104" t="str">
        <f>IFERROR(VLOOKUP(H43,入力2!$B$4:$CQ$44,入力2!$CN$1,0),"")</f>
        <v/>
      </c>
      <c r="L43" s="102">
        <v>59</v>
      </c>
      <c r="M43" s="110"/>
      <c r="N43" s="103" t="str">
        <f>IFERROR(VLOOKUP(M43,入力2!$B$4:$CQ$44,入力2!$AM$1,0),"")</f>
        <v/>
      </c>
      <c r="O43" s="103" t="str">
        <f>IFERROR(VLOOKUP(M43,入力2!$B$4:$CQ$44,入力2!$AN$1,0),"")</f>
        <v/>
      </c>
      <c r="P43" s="104" t="str">
        <f>IFERROR(VLOOKUP(M43,入力2!$B$4:$CQ$44,入力2!$CN$1,0),"")</f>
        <v/>
      </c>
      <c r="V43" s="14">
        <f>入力2!AL43</f>
        <v>39</v>
      </c>
      <c r="W43" s="14" t="str">
        <f>入力2!AM43</f>
        <v/>
      </c>
      <c r="X43" s="14" t="str">
        <f>入力2!AN43</f>
        <v/>
      </c>
      <c r="Y43" s="14" t="str">
        <f>入力2!AO43</f>
        <v/>
      </c>
      <c r="Z43" s="14" t="str">
        <f>入力2!AP43</f>
        <v/>
      </c>
      <c r="AA43" s="14" t="str">
        <f>入力2!AQ43</f>
        <v/>
      </c>
      <c r="AG43" s="14">
        <f t="shared" si="16"/>
        <v>0</v>
      </c>
      <c r="AH43" s="14" t="str">
        <f t="shared" si="16"/>
        <v/>
      </c>
      <c r="AI43" s="14" t="str">
        <f t="shared" si="16"/>
        <v/>
      </c>
      <c r="AJ43" s="14" t="str">
        <f t="shared" si="16"/>
        <v/>
      </c>
      <c r="AK43" s="14" t="str">
        <f t="shared" si="3"/>
        <v/>
      </c>
      <c r="AM43" s="14">
        <f t="shared" si="15"/>
        <v>0</v>
      </c>
      <c r="AN43" s="14" t="str">
        <f t="shared" si="15"/>
        <v/>
      </c>
      <c r="AO43" s="14" t="str">
        <f t="shared" si="15"/>
        <v/>
      </c>
      <c r="AP43" s="14" t="str">
        <f t="shared" si="15"/>
        <v/>
      </c>
      <c r="AQ43" s="14" t="str">
        <f t="shared" si="4"/>
        <v/>
      </c>
      <c r="AR43" s="14" t="s">
        <v>1420</v>
      </c>
      <c r="AS43" s="14">
        <f t="shared" si="17"/>
        <v>0</v>
      </c>
      <c r="AT43" s="14" t="str">
        <f t="shared" si="17"/>
        <v/>
      </c>
      <c r="AU43" s="14" t="str">
        <f t="shared" si="17"/>
        <v/>
      </c>
      <c r="AV43" s="14" t="str">
        <f t="shared" si="17"/>
        <v/>
      </c>
      <c r="AW43" s="14" t="str">
        <f t="shared" si="5"/>
        <v/>
      </c>
    </row>
    <row r="44" spans="1:49" ht="19.5" thickBot="1">
      <c r="B44" s="105">
        <v>40</v>
      </c>
      <c r="C44" s="111"/>
      <c r="D44" s="106" t="str">
        <f>IFERROR(VLOOKUP(C44,入力2!$B$4:$CQ$44,入力2!$AM$1,0),"")</f>
        <v/>
      </c>
      <c r="E44" s="106" t="str">
        <f>IFERROR(VLOOKUP(C44,入力2!$B$4:$CQ$44,入力2!$AN$1,0),"")</f>
        <v/>
      </c>
      <c r="F44" s="107" t="str">
        <f>IFERROR(VLOOKUP(C44,入力2!$B$4:$CQ$44,入力2!$CN$1,0),"")</f>
        <v/>
      </c>
      <c r="G44" s="105">
        <v>50</v>
      </c>
      <c r="H44" s="111"/>
      <c r="I44" s="106" t="str">
        <f>IFERROR(VLOOKUP(H44,入力2!$B$4:$CQ$44,入力2!$AM$1,0),"")</f>
        <v/>
      </c>
      <c r="J44" s="106" t="str">
        <f>IFERROR(VLOOKUP(H44,入力2!$B$4:$CQ$44,入力2!$AN$1,0),"")</f>
        <v/>
      </c>
      <c r="K44" s="107" t="str">
        <f>IFERROR(VLOOKUP(H44,入力2!$B$4:$CQ$44,入力2!$CN$1,0),"")</f>
        <v/>
      </c>
      <c r="L44" s="105">
        <v>60</v>
      </c>
      <c r="M44" s="111"/>
      <c r="N44" s="106" t="str">
        <f>IFERROR(VLOOKUP(M44,入力2!$B$4:$CQ$44,入力2!$AM$1,0),"")</f>
        <v/>
      </c>
      <c r="O44" s="106" t="str">
        <f>IFERROR(VLOOKUP(M44,入力2!$B$4:$CQ$44,入力2!$AN$1,0),"")</f>
        <v/>
      </c>
      <c r="P44" s="107" t="str">
        <f>IFERROR(VLOOKUP(M44,入力2!$B$4:$CQ$44,入力2!$CN$1,0),"")</f>
        <v/>
      </c>
      <c r="V44" s="14">
        <f>入力2!AL44</f>
        <v>40</v>
      </c>
      <c r="W44" s="14" t="str">
        <f>入力2!AM44</f>
        <v/>
      </c>
      <c r="X44" s="14" t="str">
        <f>入力2!AN44</f>
        <v/>
      </c>
      <c r="Y44" s="14" t="str">
        <f>入力2!AO44</f>
        <v/>
      </c>
      <c r="Z44" s="14" t="str">
        <f>入力2!AP44</f>
        <v/>
      </c>
      <c r="AA44" s="14" t="str">
        <f>入力2!AQ44</f>
        <v/>
      </c>
      <c r="AG44" s="14">
        <f t="shared" si="16"/>
        <v>0</v>
      </c>
      <c r="AH44" s="14" t="str">
        <f t="shared" si="16"/>
        <v/>
      </c>
      <c r="AI44" s="14" t="str">
        <f t="shared" si="16"/>
        <v/>
      </c>
      <c r="AJ44" s="14" t="str">
        <f t="shared" si="16"/>
        <v/>
      </c>
      <c r="AK44" s="14" t="str">
        <f t="shared" si="3"/>
        <v/>
      </c>
      <c r="AM44" s="14">
        <f t="shared" si="15"/>
        <v>0</v>
      </c>
      <c r="AN44" s="14" t="str">
        <f t="shared" si="15"/>
        <v/>
      </c>
      <c r="AO44" s="14" t="str">
        <f t="shared" si="15"/>
        <v/>
      </c>
      <c r="AP44" s="14" t="str">
        <f t="shared" si="15"/>
        <v/>
      </c>
      <c r="AQ44" s="14" t="str">
        <f t="shared" si="4"/>
        <v/>
      </c>
      <c r="AS44" s="14">
        <f t="shared" si="17"/>
        <v>0</v>
      </c>
      <c r="AT44" s="14" t="str">
        <f t="shared" si="17"/>
        <v/>
      </c>
      <c r="AU44" s="14" t="str">
        <f t="shared" si="17"/>
        <v/>
      </c>
      <c r="AV44" s="14" t="str">
        <f t="shared" si="17"/>
        <v/>
      </c>
      <c r="AW44" s="14" t="str">
        <f t="shared" si="5"/>
        <v/>
      </c>
    </row>
    <row r="45" spans="1:49">
      <c r="A45" s="14">
        <v>2</v>
      </c>
      <c r="AG45" s="14">
        <f t="shared" si="16"/>
        <v>0</v>
      </c>
      <c r="AH45" s="14" t="str">
        <f t="shared" si="16"/>
        <v/>
      </c>
      <c r="AI45" s="14" t="str">
        <f t="shared" si="16"/>
        <v/>
      </c>
      <c r="AJ45" s="14" t="str">
        <f t="shared" si="16"/>
        <v/>
      </c>
      <c r="AK45" s="14" t="str">
        <f t="shared" si="3"/>
        <v/>
      </c>
      <c r="AM45" s="14">
        <f t="shared" ref="AM45:AP54" si="18">H35</f>
        <v>0</v>
      </c>
      <c r="AN45" s="14" t="str">
        <f t="shared" si="18"/>
        <v/>
      </c>
      <c r="AO45" s="14" t="str">
        <f t="shared" si="18"/>
        <v/>
      </c>
      <c r="AP45" s="14" t="str">
        <f t="shared" si="18"/>
        <v/>
      </c>
      <c r="AQ45" s="14" t="str">
        <f t="shared" si="4"/>
        <v/>
      </c>
      <c r="AW45" s="14" t="str">
        <f t="shared" si="5"/>
        <v/>
      </c>
    </row>
    <row r="46" spans="1:49" ht="19.5" thickBot="1">
      <c r="B46" s="14" t="s">
        <v>1381</v>
      </c>
      <c r="L46" s="14" t="s">
        <v>1381</v>
      </c>
      <c r="AG46" s="14">
        <f t="shared" si="16"/>
        <v>0</v>
      </c>
      <c r="AH46" s="14" t="str">
        <f t="shared" si="16"/>
        <v/>
      </c>
      <c r="AI46" s="14" t="str">
        <f t="shared" si="16"/>
        <v/>
      </c>
      <c r="AJ46" s="14" t="str">
        <f t="shared" si="16"/>
        <v/>
      </c>
      <c r="AK46" s="14" t="str">
        <f t="shared" si="3"/>
        <v/>
      </c>
      <c r="AM46" s="14">
        <f t="shared" si="18"/>
        <v>0</v>
      </c>
      <c r="AN46" s="14" t="str">
        <f t="shared" si="18"/>
        <v/>
      </c>
      <c r="AO46" s="14" t="str">
        <f t="shared" si="18"/>
        <v/>
      </c>
      <c r="AP46" s="14" t="str">
        <f t="shared" si="18"/>
        <v/>
      </c>
      <c r="AQ46" s="14" t="str">
        <f t="shared" si="4"/>
        <v/>
      </c>
      <c r="AW46" s="14" t="str">
        <f t="shared" si="5"/>
        <v/>
      </c>
    </row>
    <row r="47" spans="1:49">
      <c r="A47" s="14">
        <v>3</v>
      </c>
      <c r="B47" s="99" t="s">
        <v>1385</v>
      </c>
      <c r="C47" s="109"/>
      <c r="D47" s="100" t="str">
        <f>IFERROR(VLOOKUP(C47,入力2!$B$4:$CQ$44,入力2!$AM$1,0),"")</f>
        <v/>
      </c>
      <c r="E47" s="100" t="str">
        <f>IFERROR(VLOOKUP(C47,入力2!$B$4:$CQ$44,入力2!$AN$1,0),"")</f>
        <v/>
      </c>
      <c r="F47" s="101" t="str">
        <f>IFERROR(VLOOKUP(C47,入力2!$B$4:$CQ$44,入力2!$CN$1,0),"")</f>
        <v/>
      </c>
      <c r="G47" s="108"/>
      <c r="K47" s="14">
        <v>11</v>
      </c>
      <c r="L47" s="99" t="s">
        <v>1385</v>
      </c>
      <c r="M47" s="109"/>
      <c r="N47" s="100" t="str">
        <f>IFERROR(VLOOKUP(M47,入力2!$B$4:$CQ$44,入力2!$AM$1,0),"")</f>
        <v/>
      </c>
      <c r="O47" s="100" t="str">
        <f>IFERROR(VLOOKUP(M47,入力2!$B$4:$CQ$44,入力2!$AN$1,0),"")</f>
        <v/>
      </c>
      <c r="P47" s="101" t="str">
        <f>IFERROR(VLOOKUP(M47,入力2!$B$4:$CQ$44,入力2!$CN$1,0),"")</f>
        <v/>
      </c>
      <c r="AM47" s="14">
        <f t="shared" si="18"/>
        <v>0</v>
      </c>
      <c r="AN47" s="14" t="str">
        <f t="shared" si="18"/>
        <v/>
      </c>
      <c r="AO47" s="14" t="str">
        <f t="shared" si="18"/>
        <v/>
      </c>
      <c r="AP47" s="14" t="str">
        <f t="shared" si="18"/>
        <v/>
      </c>
    </row>
    <row r="48" spans="1:49" ht="19.5" thickBot="1">
      <c r="B48" s="105" t="s">
        <v>1386</v>
      </c>
      <c r="C48" s="111"/>
      <c r="D48" s="103" t="str">
        <f>IFERROR(VLOOKUP(C48,入力2!$B$4:$CQ$44,入力2!$AM$1,0),"")</f>
        <v/>
      </c>
      <c r="E48" s="103" t="str">
        <f>IFERROR(VLOOKUP(C48,入力2!$B$4:$CQ$44,入力2!$AN$1,0),"")</f>
        <v/>
      </c>
      <c r="F48" s="104" t="str">
        <f>IFERROR(VLOOKUP(C48,入力2!$B$4:$CQ$44,入力2!$CN$1,0),"")</f>
        <v/>
      </c>
      <c r="G48" s="108"/>
      <c r="L48" s="105" t="s">
        <v>1386</v>
      </c>
      <c r="M48" s="111"/>
      <c r="N48" s="103" t="str">
        <f>IFERROR(VLOOKUP(M48,入力2!$B$4:$CQ$44,入力2!$AM$1,0),"")</f>
        <v/>
      </c>
      <c r="O48" s="103" t="str">
        <f>IFERROR(VLOOKUP(M48,入力2!$B$4:$CQ$44,入力2!$AN$1,0),"")</f>
        <v/>
      </c>
      <c r="P48" s="104" t="str">
        <f>IFERROR(VLOOKUP(M48,入力2!$B$4:$CQ$44,入力2!$CN$1,0),"")</f>
        <v/>
      </c>
      <c r="AM48" s="14">
        <f t="shared" si="18"/>
        <v>0</v>
      </c>
      <c r="AN48" s="14" t="str">
        <f t="shared" si="18"/>
        <v/>
      </c>
      <c r="AO48" s="14" t="str">
        <f t="shared" si="18"/>
        <v/>
      </c>
      <c r="AP48" s="14" t="str">
        <f t="shared" si="18"/>
        <v/>
      </c>
    </row>
    <row r="49" spans="1:42">
      <c r="A49" s="14">
        <v>4</v>
      </c>
      <c r="B49" s="99" t="s">
        <v>1385</v>
      </c>
      <c r="C49" s="109"/>
      <c r="D49" s="100" t="str">
        <f>IFERROR(VLOOKUP(C49,入力2!$B$4:$CQ$44,入力2!$AM$1,0),"")</f>
        <v/>
      </c>
      <c r="E49" s="100" t="str">
        <f>IFERROR(VLOOKUP(C49,入力2!$B$4:$CQ$44,入力2!$AN$1,0),"")</f>
        <v/>
      </c>
      <c r="F49" s="101" t="str">
        <f>IFERROR(VLOOKUP(C49,入力2!$B$4:$CQ$44,入力2!$CN$1,0),"")</f>
        <v/>
      </c>
      <c r="K49" s="14">
        <v>12</v>
      </c>
      <c r="L49" s="99" t="s">
        <v>1385</v>
      </c>
      <c r="M49" s="109"/>
      <c r="N49" s="100" t="str">
        <f>IFERROR(VLOOKUP(M49,入力2!$B$4:$CQ$44,入力2!$AM$1,0),"")</f>
        <v/>
      </c>
      <c r="O49" s="100" t="str">
        <f>IFERROR(VLOOKUP(M49,入力2!$B$4:$CQ$44,入力2!$AN$1,0),"")</f>
        <v/>
      </c>
      <c r="P49" s="101" t="str">
        <f>IFERROR(VLOOKUP(M49,入力2!$B$4:$CQ$44,入力2!$CN$1,0),"")</f>
        <v/>
      </c>
      <c r="AM49" s="14">
        <f t="shared" si="18"/>
        <v>0</v>
      </c>
      <c r="AN49" s="14" t="str">
        <f t="shared" si="18"/>
        <v/>
      </c>
      <c r="AO49" s="14" t="str">
        <f t="shared" si="18"/>
        <v/>
      </c>
      <c r="AP49" s="14" t="str">
        <f t="shared" si="18"/>
        <v/>
      </c>
    </row>
    <row r="50" spans="1:42" ht="19.5" thickBot="1">
      <c r="B50" s="105" t="s">
        <v>1386</v>
      </c>
      <c r="C50" s="111"/>
      <c r="D50" s="106" t="str">
        <f>IFERROR(VLOOKUP(C50,入力2!$B$4:$CQ$44,入力2!$AM$1,0),"")</f>
        <v/>
      </c>
      <c r="E50" s="106" t="str">
        <f>IFERROR(VLOOKUP(C50,入力2!$B$4:$CQ$44,入力2!$AN$1,0),"")</f>
        <v/>
      </c>
      <c r="F50" s="107" t="str">
        <f>IFERROR(VLOOKUP(C50,入力2!$B$4:$CQ$44,入力2!$CN$1,0),"")</f>
        <v/>
      </c>
      <c r="G50" s="108"/>
      <c r="L50" s="105" t="s">
        <v>1386</v>
      </c>
      <c r="M50" s="111"/>
      <c r="N50" s="106" t="str">
        <f>IFERROR(VLOOKUP(M50,入力2!$B$4:$CQ$44,入力2!$AM$1,0),"")</f>
        <v/>
      </c>
      <c r="O50" s="106" t="str">
        <f>IFERROR(VLOOKUP(M50,入力2!$B$4:$CQ$44,入力2!$AN$1,0),"")</f>
        <v/>
      </c>
      <c r="P50" s="107" t="str">
        <f>IFERROR(VLOOKUP(M50,入力2!$B$4:$CQ$44,入力2!$CN$1,0),"")</f>
        <v/>
      </c>
      <c r="AM50" s="14">
        <f t="shared" si="18"/>
        <v>0</v>
      </c>
      <c r="AN50" s="14" t="str">
        <f t="shared" si="18"/>
        <v/>
      </c>
      <c r="AO50" s="14" t="str">
        <f t="shared" si="18"/>
        <v/>
      </c>
      <c r="AP50" s="14" t="str">
        <f t="shared" si="18"/>
        <v/>
      </c>
    </row>
    <row r="51" spans="1:42">
      <c r="A51" s="14">
        <v>5</v>
      </c>
      <c r="B51" s="99" t="s">
        <v>1385</v>
      </c>
      <c r="C51" s="109"/>
      <c r="D51" s="100" t="str">
        <f>IFERROR(VLOOKUP(C51,入力2!$B$4:$CQ$44,入力2!$AM$1,0),"")</f>
        <v/>
      </c>
      <c r="E51" s="100" t="str">
        <f>IFERROR(VLOOKUP(C51,入力2!$B$4:$CQ$44,入力2!$AN$1,0),"")</f>
        <v/>
      </c>
      <c r="F51" s="101" t="str">
        <f>IFERROR(VLOOKUP(C51,入力2!$B$4:$CQ$44,入力2!$CN$1,0),"")</f>
        <v/>
      </c>
      <c r="G51" s="108"/>
      <c r="K51" s="14">
        <v>13</v>
      </c>
      <c r="L51" s="99" t="s">
        <v>1385</v>
      </c>
      <c r="M51" s="109"/>
      <c r="N51" s="100" t="str">
        <f>IFERROR(VLOOKUP(M51,入力2!$B$4:$CQ$44,入力2!$AM$1,0),"")</f>
        <v/>
      </c>
      <c r="O51" s="100" t="str">
        <f>IFERROR(VLOOKUP(M51,入力2!$B$4:$CQ$44,入力2!$AN$1,0),"")</f>
        <v/>
      </c>
      <c r="P51" s="101" t="str">
        <f>IFERROR(VLOOKUP(M51,入力2!$B$4:$CQ$44,入力2!$CN$1,0),"")</f>
        <v/>
      </c>
      <c r="AM51" s="14">
        <f t="shared" si="18"/>
        <v>0</v>
      </c>
      <c r="AN51" s="14" t="str">
        <f t="shared" si="18"/>
        <v/>
      </c>
      <c r="AO51" s="14" t="str">
        <f t="shared" si="18"/>
        <v/>
      </c>
      <c r="AP51" s="14" t="str">
        <f t="shared" si="18"/>
        <v/>
      </c>
    </row>
    <row r="52" spans="1:42" ht="19.5" thickBot="1">
      <c r="B52" s="105" t="s">
        <v>1386</v>
      </c>
      <c r="C52" s="111"/>
      <c r="D52" s="106" t="str">
        <f>IFERROR(VLOOKUP(C52,入力2!$B$4:$CQ$44,入力2!$AM$1,0),"")</f>
        <v/>
      </c>
      <c r="E52" s="106" t="str">
        <f>IFERROR(VLOOKUP(C52,入力2!$B$4:$CQ$44,入力2!$AN$1,0),"")</f>
        <v/>
      </c>
      <c r="F52" s="107" t="str">
        <f>IFERROR(VLOOKUP(C52,入力2!$B$4:$CQ$44,入力2!$CN$1,0),"")</f>
        <v/>
      </c>
      <c r="L52" s="105" t="s">
        <v>1386</v>
      </c>
      <c r="M52" s="111"/>
      <c r="N52" s="106" t="str">
        <f>IFERROR(VLOOKUP(M52,入力2!$B$4:$CQ$44,入力2!$AM$1,0),"")</f>
        <v/>
      </c>
      <c r="O52" s="106" t="str">
        <f>IFERROR(VLOOKUP(M52,入力2!$B$4:$CQ$44,入力2!$AN$1,0),"")</f>
        <v/>
      </c>
      <c r="P52" s="107" t="str">
        <f>IFERROR(VLOOKUP(M52,入力2!$B$4:$CQ$44,入力2!$CN$1,0),"")</f>
        <v/>
      </c>
      <c r="AM52" s="14">
        <f t="shared" si="18"/>
        <v>0</v>
      </c>
      <c r="AN52" s="14" t="str">
        <f t="shared" si="18"/>
        <v/>
      </c>
      <c r="AO52" s="14" t="str">
        <f t="shared" si="18"/>
        <v/>
      </c>
      <c r="AP52" s="14" t="str">
        <f t="shared" si="18"/>
        <v/>
      </c>
    </row>
    <row r="53" spans="1:42">
      <c r="A53" s="14">
        <v>6</v>
      </c>
      <c r="B53" s="99" t="s">
        <v>1385</v>
      </c>
      <c r="C53" s="109"/>
      <c r="D53" s="100" t="str">
        <f>IFERROR(VLOOKUP(C53,入力2!$B$4:$CQ$44,入力2!$AM$1,0),"")</f>
        <v/>
      </c>
      <c r="E53" s="100" t="str">
        <f>IFERROR(VLOOKUP(C53,入力2!$B$4:$CQ$44,入力2!$AN$1,0),"")</f>
        <v/>
      </c>
      <c r="F53" s="101" t="str">
        <f>IFERROR(VLOOKUP(C53,入力2!$B$4:$CQ$44,入力2!$CN$1,0),"")</f>
        <v/>
      </c>
      <c r="K53" s="14">
        <v>14</v>
      </c>
      <c r="L53" s="99" t="s">
        <v>1385</v>
      </c>
      <c r="M53" s="109"/>
      <c r="N53" s="100" t="str">
        <f>IFERROR(VLOOKUP(M53,入力2!$B$4:$CQ$44,入力2!$AM$1,0),"")</f>
        <v/>
      </c>
      <c r="O53" s="100" t="str">
        <f>IFERROR(VLOOKUP(M53,入力2!$B$4:$CQ$44,入力2!$AN$1,0),"")</f>
        <v/>
      </c>
      <c r="P53" s="101" t="str">
        <f>IFERROR(VLOOKUP(M53,入力2!$B$4:$CQ$44,入力2!$CN$1,0),"")</f>
        <v/>
      </c>
      <c r="AM53" s="14">
        <f t="shared" si="18"/>
        <v>0</v>
      </c>
      <c r="AN53" s="14" t="str">
        <f t="shared" si="18"/>
        <v/>
      </c>
      <c r="AO53" s="14" t="str">
        <f t="shared" si="18"/>
        <v/>
      </c>
      <c r="AP53" s="14" t="str">
        <f t="shared" si="18"/>
        <v/>
      </c>
    </row>
    <row r="54" spans="1:42" ht="19.5" thickBot="1">
      <c r="B54" s="105" t="s">
        <v>1386</v>
      </c>
      <c r="C54" s="111"/>
      <c r="D54" s="106" t="str">
        <f>IFERROR(VLOOKUP(C54,入力2!$B$4:$CQ$44,入力2!$AM$1,0),"")</f>
        <v/>
      </c>
      <c r="E54" s="106" t="str">
        <f>IFERROR(VLOOKUP(C54,入力2!$B$4:$CQ$44,入力2!$AN$1,0),"")</f>
        <v/>
      </c>
      <c r="F54" s="107" t="str">
        <f>IFERROR(VLOOKUP(C54,入力2!$B$4:$CQ$44,入力2!$CN$1,0),"")</f>
        <v/>
      </c>
      <c r="L54" s="105" t="s">
        <v>1386</v>
      </c>
      <c r="M54" s="111"/>
      <c r="N54" s="106" t="str">
        <f>IFERROR(VLOOKUP(M54,入力2!$B$4:$CQ$44,入力2!$AM$1,0),"")</f>
        <v/>
      </c>
      <c r="O54" s="106" t="str">
        <f>IFERROR(VLOOKUP(M54,入力2!$B$4:$CQ$44,入力2!$AN$1,0),"")</f>
        <v/>
      </c>
      <c r="P54" s="107" t="str">
        <f>IFERROR(VLOOKUP(M54,入力2!$B$4:$CQ$44,入力2!$CN$1,0),"")</f>
        <v/>
      </c>
      <c r="AM54" s="14">
        <f t="shared" si="18"/>
        <v>0</v>
      </c>
      <c r="AN54" s="14" t="str">
        <f t="shared" si="18"/>
        <v/>
      </c>
      <c r="AO54" s="14" t="str">
        <f t="shared" si="18"/>
        <v/>
      </c>
      <c r="AP54" s="14" t="str">
        <f t="shared" si="18"/>
        <v/>
      </c>
    </row>
    <row r="55" spans="1:42">
      <c r="A55" s="14">
        <v>7</v>
      </c>
      <c r="B55" s="99" t="s">
        <v>1385</v>
      </c>
      <c r="C55" s="109"/>
      <c r="D55" s="100" t="str">
        <f>IFERROR(VLOOKUP(C55,入力2!$B$4:$CQ$44,入力2!$AM$1,0),"")</f>
        <v/>
      </c>
      <c r="E55" s="100" t="str">
        <f>IFERROR(VLOOKUP(C55,入力2!$B$4:$CQ$44,入力2!$AN$1,0),"")</f>
        <v/>
      </c>
      <c r="F55" s="101" t="str">
        <f>IFERROR(VLOOKUP(C55,入力2!$B$4:$CQ$44,入力2!$CN$1,0),"")</f>
        <v/>
      </c>
      <c r="K55" s="14">
        <v>15</v>
      </c>
      <c r="L55" s="99" t="s">
        <v>1385</v>
      </c>
      <c r="M55" s="109"/>
      <c r="N55" s="100" t="str">
        <f>IFERROR(VLOOKUP(M55,入力2!$B$4:$CQ$44,入力2!$AM$1,0),"")</f>
        <v/>
      </c>
      <c r="O55" s="100" t="str">
        <f>IFERROR(VLOOKUP(M55,入力2!$B$4:$CQ$44,入力2!$AN$1,0),"")</f>
        <v/>
      </c>
      <c r="P55" s="101" t="str">
        <f>IFERROR(VLOOKUP(M55,入力2!$B$4:$CQ$44,入力2!$CN$1,0),"")</f>
        <v/>
      </c>
      <c r="AM55" s="14">
        <f t="shared" ref="AM55:AP64" si="19">M35</f>
        <v>0</v>
      </c>
      <c r="AN55" s="14" t="str">
        <f t="shared" si="19"/>
        <v/>
      </c>
      <c r="AO55" s="14" t="str">
        <f t="shared" si="19"/>
        <v/>
      </c>
      <c r="AP55" s="14" t="str">
        <f t="shared" si="19"/>
        <v/>
      </c>
    </row>
    <row r="56" spans="1:42" ht="19.5" thickBot="1">
      <c r="B56" s="105" t="s">
        <v>1386</v>
      </c>
      <c r="C56" s="111"/>
      <c r="D56" s="106" t="str">
        <f>IFERROR(VLOOKUP(C56,入力2!$B$4:$CQ$44,入力2!$AM$1,0),"")</f>
        <v/>
      </c>
      <c r="E56" s="106" t="str">
        <f>IFERROR(VLOOKUP(C56,入力2!$B$4:$CQ$44,入力2!$AN$1,0),"")</f>
        <v/>
      </c>
      <c r="F56" s="107" t="str">
        <f>IFERROR(VLOOKUP(C56,入力2!$B$4:$CQ$44,入力2!$CN$1,0),"")</f>
        <v/>
      </c>
      <c r="L56" s="105" t="s">
        <v>1386</v>
      </c>
      <c r="M56" s="111"/>
      <c r="N56" s="106" t="str">
        <f>IFERROR(VLOOKUP(M56,入力2!$B$4:$CQ$44,入力2!$AM$1,0),"")</f>
        <v/>
      </c>
      <c r="O56" s="106" t="str">
        <f>IFERROR(VLOOKUP(M56,入力2!$B$4:$CQ$44,入力2!$AN$1,0),"")</f>
        <v/>
      </c>
      <c r="P56" s="107" t="str">
        <f>IFERROR(VLOOKUP(M56,入力2!$B$4:$CQ$44,入力2!$CN$1,0),"")</f>
        <v/>
      </c>
      <c r="AM56" s="14">
        <f t="shared" si="19"/>
        <v>0</v>
      </c>
      <c r="AN56" s="14" t="str">
        <f t="shared" si="19"/>
        <v/>
      </c>
      <c r="AO56" s="14" t="str">
        <f t="shared" si="19"/>
        <v/>
      </c>
      <c r="AP56" s="14" t="str">
        <f t="shared" si="19"/>
        <v/>
      </c>
    </row>
    <row r="57" spans="1:42">
      <c r="A57" s="14">
        <v>8</v>
      </c>
      <c r="B57" s="99" t="s">
        <v>1385</v>
      </c>
      <c r="C57" s="109"/>
      <c r="D57" s="100" t="str">
        <f>IFERROR(VLOOKUP(C57,入力2!$B$4:$CQ$44,入力2!$AM$1,0),"")</f>
        <v/>
      </c>
      <c r="E57" s="100" t="str">
        <f>IFERROR(VLOOKUP(C57,入力2!$B$4:$CQ$44,入力2!$AN$1,0),"")</f>
        <v/>
      </c>
      <c r="F57" s="101" t="str">
        <f>IFERROR(VLOOKUP(C57,入力2!$B$4:$CQ$44,入力2!$CN$1,0),"")</f>
        <v/>
      </c>
      <c r="K57" s="14">
        <v>16</v>
      </c>
      <c r="L57" s="99" t="s">
        <v>1385</v>
      </c>
      <c r="M57" s="109"/>
      <c r="N57" s="100" t="str">
        <f>IFERROR(VLOOKUP(M57,入力2!$B$4:$CQ$44,入力2!$AM$1,0),"")</f>
        <v/>
      </c>
      <c r="O57" s="100" t="str">
        <f>IFERROR(VLOOKUP(M57,入力2!$B$4:$CQ$44,入力2!$AN$1,0),"")</f>
        <v/>
      </c>
      <c r="P57" s="101" t="str">
        <f>IFERROR(VLOOKUP(M57,入力2!$B$4:$CQ$44,入力2!$CN$1,0),"")</f>
        <v/>
      </c>
      <c r="AM57" s="14">
        <f t="shared" si="19"/>
        <v>0</v>
      </c>
      <c r="AN57" s="14" t="str">
        <f t="shared" si="19"/>
        <v/>
      </c>
      <c r="AO57" s="14" t="str">
        <f t="shared" si="19"/>
        <v/>
      </c>
      <c r="AP57" s="14" t="str">
        <f t="shared" si="19"/>
        <v/>
      </c>
    </row>
    <row r="58" spans="1:42" ht="19.5" thickBot="1">
      <c r="B58" s="105" t="s">
        <v>1386</v>
      </c>
      <c r="C58" s="111"/>
      <c r="D58" s="106" t="str">
        <f>IFERROR(VLOOKUP(C58,入力2!$B$4:$CQ$44,入力2!$AM$1,0),"")</f>
        <v/>
      </c>
      <c r="E58" s="106" t="str">
        <f>IFERROR(VLOOKUP(C58,入力2!$B$4:$CQ$44,入力2!$AN$1,0),"")</f>
        <v/>
      </c>
      <c r="F58" s="107" t="str">
        <f>IFERROR(VLOOKUP(C58,入力2!$B$4:$CQ$44,入力2!$CN$1,0),"")</f>
        <v/>
      </c>
      <c r="L58" s="105" t="s">
        <v>1386</v>
      </c>
      <c r="M58" s="111"/>
      <c r="N58" s="106" t="str">
        <f>IFERROR(VLOOKUP(M58,入力2!$B$4:$CQ$44,入力2!$AM$1,0),"")</f>
        <v/>
      </c>
      <c r="O58" s="106" t="str">
        <f>IFERROR(VLOOKUP(M58,入力2!$B$4:$CQ$44,入力2!$AN$1,0),"")</f>
        <v/>
      </c>
      <c r="P58" s="107" t="str">
        <f>IFERROR(VLOOKUP(M58,入力2!$B$4:$CQ$44,入力2!$CN$1,0),"")</f>
        <v/>
      </c>
      <c r="AM58" s="14">
        <f t="shared" si="19"/>
        <v>0</v>
      </c>
      <c r="AN58" s="14" t="str">
        <f t="shared" si="19"/>
        <v/>
      </c>
      <c r="AO58" s="14" t="str">
        <f t="shared" si="19"/>
        <v/>
      </c>
      <c r="AP58" s="14" t="str">
        <f t="shared" si="19"/>
        <v/>
      </c>
    </row>
    <row r="59" spans="1:42">
      <c r="A59" s="14">
        <v>9</v>
      </c>
      <c r="B59" s="99" t="s">
        <v>1385</v>
      </c>
      <c r="C59" s="109"/>
      <c r="D59" s="100" t="str">
        <f>IFERROR(VLOOKUP(C59,入力2!$B$4:$CQ$44,入力2!$AM$1,0),"")</f>
        <v/>
      </c>
      <c r="E59" s="100" t="str">
        <f>IFERROR(VLOOKUP(C59,入力2!$B$4:$CQ$44,入力2!$AN$1,0),"")</f>
        <v/>
      </c>
      <c r="F59" s="101" t="str">
        <f>IFERROR(VLOOKUP(C59,入力2!$B$4:$CQ$44,入力2!$CN$1,0),"")</f>
        <v/>
      </c>
      <c r="K59" s="14">
        <v>17</v>
      </c>
      <c r="L59" s="99" t="s">
        <v>1385</v>
      </c>
      <c r="M59" s="109"/>
      <c r="N59" s="100" t="str">
        <f>IFERROR(VLOOKUP(M59,入力2!$B$4:$CQ$44,入力2!$AM$1,0),"")</f>
        <v/>
      </c>
      <c r="O59" s="100" t="str">
        <f>IFERROR(VLOOKUP(M59,入力2!$B$4:$CQ$44,入力2!$AN$1,0),"")</f>
        <v/>
      </c>
      <c r="P59" s="101" t="str">
        <f>IFERROR(VLOOKUP(M59,入力2!$B$4:$CQ$44,入力2!$CN$1,0),"")</f>
        <v/>
      </c>
      <c r="AM59" s="14">
        <f t="shared" si="19"/>
        <v>0</v>
      </c>
      <c r="AN59" s="14" t="str">
        <f t="shared" si="19"/>
        <v/>
      </c>
      <c r="AO59" s="14" t="str">
        <f t="shared" si="19"/>
        <v/>
      </c>
      <c r="AP59" s="14" t="str">
        <f t="shared" si="19"/>
        <v/>
      </c>
    </row>
    <row r="60" spans="1:42" ht="19.5" thickBot="1">
      <c r="B60" s="105" t="s">
        <v>1386</v>
      </c>
      <c r="C60" s="111"/>
      <c r="D60" s="106" t="str">
        <f>IFERROR(VLOOKUP(C60,入力2!$B$4:$CQ$44,入力2!$AM$1,0),"")</f>
        <v/>
      </c>
      <c r="E60" s="106" t="str">
        <f>IFERROR(VLOOKUP(C60,入力2!$B$4:$CQ$44,入力2!$AN$1,0),"")</f>
        <v/>
      </c>
      <c r="F60" s="107" t="str">
        <f>IFERROR(VLOOKUP(C60,入力2!$B$4:$CQ$44,入力2!$CN$1,0),"")</f>
        <v/>
      </c>
      <c r="L60" s="105" t="s">
        <v>1386</v>
      </c>
      <c r="M60" s="111"/>
      <c r="N60" s="106" t="str">
        <f>IFERROR(VLOOKUP(M60,入力2!$B$4:$CQ$44,入力2!$AM$1,0),"")</f>
        <v/>
      </c>
      <c r="O60" s="106" t="str">
        <f>IFERROR(VLOOKUP(M60,入力2!$B$4:$CQ$44,入力2!$AN$1,0),"")</f>
        <v/>
      </c>
      <c r="P60" s="107" t="str">
        <f>IFERROR(VLOOKUP(M60,入力2!$B$4:$CQ$44,入力2!$CN$1,0),"")</f>
        <v/>
      </c>
      <c r="AM60" s="14">
        <f t="shared" si="19"/>
        <v>0</v>
      </c>
      <c r="AN60" s="14" t="str">
        <f t="shared" si="19"/>
        <v/>
      </c>
      <c r="AO60" s="14" t="str">
        <f t="shared" si="19"/>
        <v/>
      </c>
      <c r="AP60" s="14" t="str">
        <f t="shared" si="19"/>
        <v/>
      </c>
    </row>
    <row r="61" spans="1:42">
      <c r="A61" s="14">
        <v>10</v>
      </c>
      <c r="B61" s="99" t="s">
        <v>1385</v>
      </c>
      <c r="C61" s="109"/>
      <c r="D61" s="100" t="str">
        <f>IFERROR(VLOOKUP(C61,入力2!$B$4:$CQ$44,入力2!$AM$1,0),"")</f>
        <v/>
      </c>
      <c r="E61" s="100" t="str">
        <f>IFERROR(VLOOKUP(C61,入力2!$B$4:$CQ$44,入力2!$AN$1,0),"")</f>
        <v/>
      </c>
      <c r="F61" s="101" t="str">
        <f>IFERROR(VLOOKUP(C61,入力2!$B$4:$CQ$44,入力2!$CN$1,0),"")</f>
        <v/>
      </c>
      <c r="K61" s="14">
        <v>18</v>
      </c>
      <c r="L61" s="99" t="s">
        <v>1385</v>
      </c>
      <c r="M61" s="109"/>
      <c r="N61" s="100" t="str">
        <f>IFERROR(VLOOKUP(M61,入力2!$B$4:$CQ$44,入力2!$AM$1,0),"")</f>
        <v/>
      </c>
      <c r="O61" s="100" t="str">
        <f>IFERROR(VLOOKUP(M61,入力2!$B$4:$CQ$44,入力2!$AN$1,0),"")</f>
        <v/>
      </c>
      <c r="P61" s="101" t="str">
        <f>IFERROR(VLOOKUP(M61,入力2!$B$4:$CQ$44,入力2!$CN$1,0),"")</f>
        <v/>
      </c>
      <c r="AM61" s="14">
        <f t="shared" si="19"/>
        <v>0</v>
      </c>
      <c r="AN61" s="14" t="str">
        <f t="shared" si="19"/>
        <v/>
      </c>
      <c r="AO61" s="14" t="str">
        <f t="shared" si="19"/>
        <v/>
      </c>
      <c r="AP61" s="14" t="str">
        <f t="shared" si="19"/>
        <v/>
      </c>
    </row>
    <row r="62" spans="1:42" ht="19.5" thickBot="1">
      <c r="B62" s="105" t="s">
        <v>1386</v>
      </c>
      <c r="C62" s="111"/>
      <c r="D62" s="106" t="str">
        <f>IFERROR(VLOOKUP(C62,入力2!$B$4:$CQ$44,入力2!$AM$1,0),"")</f>
        <v/>
      </c>
      <c r="E62" s="106" t="str">
        <f>IFERROR(VLOOKUP(C62,入力2!$B$4:$CQ$44,入力2!$AN$1,0),"")</f>
        <v/>
      </c>
      <c r="F62" s="107" t="str">
        <f>IFERROR(VLOOKUP(C62,入力2!$B$4:$CQ$44,入力2!$CN$1,0),"")</f>
        <v/>
      </c>
      <c r="L62" s="105" t="s">
        <v>1386</v>
      </c>
      <c r="M62" s="111"/>
      <c r="N62" s="106" t="str">
        <f>IFERROR(VLOOKUP(M62,入力2!$B$4:$CQ$44,入力2!$AM$1,0),"")</f>
        <v/>
      </c>
      <c r="O62" s="106" t="str">
        <f>IFERROR(VLOOKUP(M62,入力2!$B$4:$CQ$44,入力2!$AN$1,0),"")</f>
        <v/>
      </c>
      <c r="P62" s="107" t="str">
        <f>IFERROR(VLOOKUP(M62,入力2!$B$4:$CQ$44,入力2!$CN$1,0),"")</f>
        <v/>
      </c>
      <c r="AM62" s="14">
        <f t="shared" si="19"/>
        <v>0</v>
      </c>
      <c r="AN62" s="14" t="str">
        <f t="shared" si="19"/>
        <v/>
      </c>
      <c r="AO62" s="14" t="str">
        <f t="shared" si="19"/>
        <v/>
      </c>
      <c r="AP62" s="14" t="str">
        <f t="shared" si="19"/>
        <v/>
      </c>
    </row>
    <row r="63" spans="1:42">
      <c r="B63" s="99" t="s">
        <v>1385</v>
      </c>
      <c r="C63" s="109"/>
      <c r="D63" s="100" t="str">
        <f>IFERROR(VLOOKUP(C63,入力2!$B$4:$CQ$44,入力2!$AM$1,0),"")</f>
        <v/>
      </c>
      <c r="E63" s="100" t="str">
        <f>IFERROR(VLOOKUP(C63,入力2!$B$4:$CQ$44,入力2!$AN$1,0),"")</f>
        <v/>
      </c>
      <c r="F63" s="101" t="str">
        <f>IFERROR(VLOOKUP(C63,入力2!$B$4:$CQ$44,入力2!$CN$1,0),"")</f>
        <v/>
      </c>
      <c r="K63" s="14">
        <v>19</v>
      </c>
      <c r="L63" s="99" t="s">
        <v>1385</v>
      </c>
      <c r="M63" s="109"/>
      <c r="N63" s="100" t="str">
        <f>IFERROR(VLOOKUP(M63,入力2!$B$4:$CQ$44,入力2!$AM$1,0),"")</f>
        <v/>
      </c>
      <c r="O63" s="100" t="str">
        <f>IFERROR(VLOOKUP(M63,入力2!$B$4:$CQ$44,入力2!$AN$1,0),"")</f>
        <v/>
      </c>
      <c r="P63" s="101" t="str">
        <f>IFERROR(VLOOKUP(M63,入力2!$B$4:$CQ$44,入力2!$CN$1,0),"")</f>
        <v/>
      </c>
      <c r="AM63" s="14">
        <f t="shared" si="19"/>
        <v>0</v>
      </c>
      <c r="AN63" s="14" t="str">
        <f t="shared" si="19"/>
        <v/>
      </c>
      <c r="AO63" s="14" t="str">
        <f t="shared" si="19"/>
        <v/>
      </c>
      <c r="AP63" s="14" t="str">
        <f t="shared" si="19"/>
        <v/>
      </c>
    </row>
    <row r="64" spans="1:42" ht="19.5" thickBot="1">
      <c r="B64" s="105" t="s">
        <v>1386</v>
      </c>
      <c r="C64" s="111"/>
      <c r="D64" s="106" t="str">
        <f>IFERROR(VLOOKUP(C64,入力2!$B$4:$CQ$44,入力2!$AM$1,0),"")</f>
        <v/>
      </c>
      <c r="E64" s="106" t="str">
        <f>IFERROR(VLOOKUP(C64,入力2!$B$4:$CQ$44,入力2!$AN$1,0),"")</f>
        <v/>
      </c>
      <c r="F64" s="107" t="str">
        <f>IFERROR(VLOOKUP(C64,入力2!$B$4:$CQ$44,入力2!$CN$1,0),"")</f>
        <v/>
      </c>
      <c r="L64" s="105" t="s">
        <v>1386</v>
      </c>
      <c r="M64" s="111"/>
      <c r="N64" s="106" t="str">
        <f>IFERROR(VLOOKUP(M64,入力2!$B$4:$CQ$44,入力2!$AM$1,0),"")</f>
        <v/>
      </c>
      <c r="O64" s="106" t="str">
        <f>IFERROR(VLOOKUP(M64,入力2!$B$4:$CQ$44,入力2!$AN$1,0),"")</f>
        <v/>
      </c>
      <c r="P64" s="107" t="str">
        <f>IFERROR(VLOOKUP(M64,入力2!$B$4:$CQ$44,入力2!$CN$1,0),"")</f>
        <v/>
      </c>
      <c r="AM64" s="14">
        <f t="shared" si="19"/>
        <v>0</v>
      </c>
      <c r="AN64" s="14" t="str">
        <f t="shared" si="19"/>
        <v/>
      </c>
      <c r="AO64" s="14" t="str">
        <f t="shared" si="19"/>
        <v/>
      </c>
      <c r="AP64" s="14" t="str">
        <f t="shared" si="19"/>
        <v/>
      </c>
    </row>
    <row r="65" spans="2:49">
      <c r="B65" s="99" t="s">
        <v>1385</v>
      </c>
      <c r="C65" s="109"/>
      <c r="D65" s="100" t="str">
        <f>IFERROR(VLOOKUP(C65,入力2!$B$4:$CQ$44,入力2!$AM$1,0),"")</f>
        <v/>
      </c>
      <c r="E65" s="100" t="str">
        <f>IFERROR(VLOOKUP(C65,入力2!$B$4:$CQ$44,入力2!$AN$1,0),"")</f>
        <v/>
      </c>
      <c r="F65" s="101" t="str">
        <f>IFERROR(VLOOKUP(C65,入力2!$B$4:$CQ$44,入力2!$CN$1,0),"")</f>
        <v/>
      </c>
      <c r="K65" s="14">
        <v>20</v>
      </c>
      <c r="L65" s="99" t="s">
        <v>1385</v>
      </c>
      <c r="M65" s="109"/>
      <c r="N65" s="100" t="str">
        <f>IFERROR(VLOOKUP(M65,入力2!$B$4:$CQ$44,入力2!$AM$1,0),"")</f>
        <v/>
      </c>
      <c r="O65" s="100" t="str">
        <f>IFERROR(VLOOKUP(M65,入力2!$B$4:$CQ$44,入力2!$AN$1,0),"")</f>
        <v/>
      </c>
      <c r="P65" s="101" t="str">
        <f>IFERROR(VLOOKUP(M65,入力2!$B$4:$CQ$44,入力2!$CN$1,0),"")</f>
        <v/>
      </c>
    </row>
    <row r="66" spans="2:49" ht="19.5" thickBot="1">
      <c r="B66" s="105" t="s">
        <v>1386</v>
      </c>
      <c r="C66" s="111"/>
      <c r="D66" s="106" t="str">
        <f>IFERROR(VLOOKUP(C66,入力2!$B$4:$CQ$44,入力2!$AM$1,0),"")</f>
        <v/>
      </c>
      <c r="E66" s="106" t="str">
        <f>IFERROR(VLOOKUP(C66,入力2!$B$4:$CQ$44,入力2!$AN$1,0),"")</f>
        <v/>
      </c>
      <c r="F66" s="107" t="str">
        <f>IFERROR(VLOOKUP(C66,入力2!$B$4:$CQ$44,入力2!$CN$1,0),"")</f>
        <v/>
      </c>
      <c r="L66" s="105" t="s">
        <v>1386</v>
      </c>
      <c r="M66" s="111"/>
      <c r="N66" s="106" t="str">
        <f>IFERROR(VLOOKUP(M66,入力2!$B$4:$CQ$44,入力2!$AM$1,0),"")</f>
        <v/>
      </c>
      <c r="O66" s="106" t="str">
        <f>IFERROR(VLOOKUP(M66,入力2!$B$4:$CQ$44,入力2!$AN$1,0),"")</f>
        <v/>
      </c>
      <c r="P66" s="107" t="str">
        <f>IFERROR(VLOOKUP(M66,入力2!$B$4:$CQ$44,入力2!$CN$1,0),"")</f>
        <v/>
      </c>
      <c r="AH66" s="14" t="s">
        <v>1515</v>
      </c>
      <c r="AN66" s="14" t="s">
        <v>1513</v>
      </c>
      <c r="AT66" s="14" t="s">
        <v>1514</v>
      </c>
    </row>
    <row r="67" spans="2:49">
      <c r="AF67" s="14" t="s">
        <v>1510</v>
      </c>
      <c r="AH67" s="14">
        <v>10000</v>
      </c>
      <c r="AI67" s="14" t="s">
        <v>1516</v>
      </c>
      <c r="AN67" s="14">
        <v>1000</v>
      </c>
      <c r="AO67" s="14" t="s">
        <v>1517</v>
      </c>
      <c r="AT67" s="14">
        <v>2000</v>
      </c>
      <c r="AU67" s="14" t="s">
        <v>1518</v>
      </c>
    </row>
    <row r="68" spans="2:49">
      <c r="AF68" s="14" t="s">
        <v>1511</v>
      </c>
      <c r="AK68" s="14">
        <f>SUM(AF6,AF13,AF20,AF27,AF34,AF41)</f>
        <v>0</v>
      </c>
      <c r="AQ68" s="14">
        <f>SUM(AQ5:AQ46)</f>
        <v>0</v>
      </c>
      <c r="AW68" s="14">
        <f>SUM(AW5:AW46)/2</f>
        <v>0</v>
      </c>
    </row>
    <row r="69" spans="2:49">
      <c r="AF69" s="14" t="s">
        <v>1525</v>
      </c>
      <c r="AH69" s="14">
        <f>AH67*AK68</f>
        <v>0</v>
      </c>
      <c r="AN69" s="14">
        <f>AN67*AQ68</f>
        <v>0</v>
      </c>
      <c r="AT69" s="14">
        <f>AT67*AW68</f>
        <v>0</v>
      </c>
    </row>
    <row r="71" spans="2:49">
      <c r="AF71" s="14" t="s">
        <v>1519</v>
      </c>
      <c r="AH71" s="14">
        <f>SUM(AH69,AN69,AT69)</f>
        <v>0</v>
      </c>
    </row>
  </sheetData>
  <sheetProtection sheet="1" selectLockedCells="1"/>
  <phoneticPr fontId="3"/>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ADFCC-B462-4EA2-851B-99F38CA58AF4}">
  <sheetPr>
    <pageSetUpPr fitToPage="1"/>
  </sheetPr>
  <dimension ref="A1:AZ40"/>
  <sheetViews>
    <sheetView view="pageBreakPreview" topLeftCell="B1" zoomScale="115" zoomScaleNormal="100" zoomScaleSheetLayoutView="115" workbookViewId="0">
      <selection activeCell="D1" sqref="D1:Z1"/>
    </sheetView>
  </sheetViews>
  <sheetFormatPr defaultRowHeight="18" customHeight="1"/>
  <cols>
    <col min="1" max="1" width="0" hidden="1" customWidth="1"/>
    <col min="3" max="3" width="2.625" customWidth="1"/>
    <col min="4" max="5" width="4.75" customWidth="1"/>
    <col min="6" max="13" width="3.375" customWidth="1"/>
    <col min="14" max="15" width="4.125" customWidth="1"/>
    <col min="16" max="20" width="3.375" customWidth="1"/>
    <col min="21" max="21" width="4.75" bestFit="1" customWidth="1"/>
    <col min="22" max="26" width="3.375" customWidth="1"/>
    <col min="27" max="27" width="4" customWidth="1"/>
    <col min="29" max="29" width="0" hidden="1" customWidth="1"/>
    <col min="30" max="30" width="2.625" customWidth="1"/>
    <col min="31" max="31" width="4.75" customWidth="1"/>
    <col min="32" max="32" width="28.375" customWidth="1"/>
    <col min="33" max="33" width="21.75" customWidth="1"/>
    <col min="34" max="35" width="3.375" customWidth="1"/>
    <col min="36" max="36" width="4.75" bestFit="1" customWidth="1"/>
    <col min="37" max="37" width="3.375" customWidth="1"/>
    <col min="38" max="38" width="13.375" customWidth="1"/>
    <col min="39" max="39" width="4" customWidth="1"/>
    <col min="41" max="41" width="0" hidden="1" customWidth="1"/>
    <col min="42" max="42" width="4.375" customWidth="1"/>
    <col min="43" max="43" width="3.875" customWidth="1"/>
    <col min="44" max="44" width="6.375" bestFit="1" customWidth="1"/>
    <col min="45" max="46" width="23.25" customWidth="1"/>
    <col min="47" max="50" width="3.875" customWidth="1"/>
    <col min="51" max="51" width="15.5" customWidth="1"/>
    <col min="52" max="52" width="5.625" customWidth="1"/>
  </cols>
  <sheetData>
    <row r="1" spans="1:52" ht="18" customHeight="1">
      <c r="D1" s="323" t="s">
        <v>1546</v>
      </c>
      <c r="E1" s="323"/>
      <c r="F1" s="323"/>
      <c r="G1" s="323"/>
      <c r="H1" s="323"/>
      <c r="I1" s="323"/>
      <c r="J1" s="323"/>
      <c r="K1" s="323"/>
      <c r="L1" s="323"/>
      <c r="M1" s="323"/>
      <c r="N1" s="323"/>
      <c r="O1" s="323"/>
      <c r="P1" s="323"/>
      <c r="Q1" s="323"/>
      <c r="R1" s="323"/>
      <c r="S1" s="323"/>
      <c r="T1" s="323"/>
      <c r="U1" s="323"/>
      <c r="V1" s="323"/>
      <c r="W1" s="323"/>
      <c r="X1" s="323"/>
      <c r="Y1" s="323"/>
      <c r="Z1" s="323"/>
    </row>
    <row r="2" spans="1:52" ht="18" customHeight="1" thickBot="1">
      <c r="D2" s="323" t="s">
        <v>1545</v>
      </c>
      <c r="E2" s="323"/>
      <c r="F2" s="323"/>
      <c r="G2" s="323"/>
      <c r="H2" s="323"/>
      <c r="I2" s="323"/>
      <c r="J2" s="323"/>
      <c r="K2" s="323"/>
      <c r="L2" s="323"/>
      <c r="M2" s="323"/>
      <c r="N2" s="323"/>
      <c r="O2" s="323"/>
      <c r="P2" s="323"/>
      <c r="Q2" s="323"/>
      <c r="R2" s="323"/>
      <c r="S2" s="323"/>
      <c r="T2" s="323"/>
      <c r="U2" s="323"/>
      <c r="V2" s="323"/>
      <c r="W2" s="323"/>
      <c r="X2" s="323"/>
      <c r="Y2" s="323"/>
      <c r="Z2" s="323"/>
      <c r="AB2" s="127"/>
      <c r="AC2" s="127"/>
      <c r="AD2" s="127"/>
      <c r="AE2" s="149" t="s">
        <v>1370</v>
      </c>
      <c r="AF2" s="149"/>
      <c r="AG2" s="258">
        <f>V3</f>
        <v>45018</v>
      </c>
      <c r="AH2" t="str">
        <f>D5</f>
        <v>国華高等学校</v>
      </c>
      <c r="AI2" s="148"/>
      <c r="AJ2" s="148"/>
      <c r="AK2" s="148"/>
      <c r="AL2" s="148"/>
      <c r="AQ2" s="305" t="s">
        <v>7</v>
      </c>
      <c r="AR2" s="305"/>
      <c r="AT2" s="258">
        <f>V3</f>
        <v>45018</v>
      </c>
      <c r="AU2" t="str">
        <f>D5</f>
        <v>国華高等学校</v>
      </c>
      <c r="AV2" s="148"/>
      <c r="AW2" s="148"/>
      <c r="AX2" s="148"/>
      <c r="AY2" s="148"/>
    </row>
    <row r="3" spans="1:52" ht="18" customHeight="1">
      <c r="E3" s="7"/>
      <c r="F3" s="6"/>
      <c r="G3" s="6"/>
      <c r="H3" s="6"/>
      <c r="I3" s="6"/>
      <c r="J3" s="6"/>
      <c r="K3" s="6"/>
      <c r="L3" s="6"/>
      <c r="M3" s="6"/>
      <c r="N3" s="6"/>
      <c r="O3" s="6"/>
      <c r="P3" s="6"/>
      <c r="Q3" s="366"/>
      <c r="R3" s="366"/>
      <c r="S3" s="6"/>
      <c r="T3" s="6"/>
      <c r="U3" s="6"/>
      <c r="V3" s="367">
        <f>入力4!D2</f>
        <v>45018</v>
      </c>
      <c r="W3" s="367"/>
      <c r="X3" s="367"/>
      <c r="Y3" s="367"/>
      <c r="Z3" s="367"/>
      <c r="AC3" s="126">
        <v>1</v>
      </c>
      <c r="AE3" s="118" t="s">
        <v>1365</v>
      </c>
      <c r="AF3" s="237" t="s">
        <v>1366</v>
      </c>
      <c r="AG3" s="120" t="s">
        <v>1367</v>
      </c>
      <c r="AH3" s="237" t="s">
        <v>1496</v>
      </c>
      <c r="AI3" s="120" t="s">
        <v>1497</v>
      </c>
      <c r="AJ3" s="237" t="s">
        <v>1368</v>
      </c>
      <c r="AK3" s="120" t="s">
        <v>1369</v>
      </c>
      <c r="AL3" s="238" t="s">
        <v>1415</v>
      </c>
      <c r="AO3" s="126">
        <v>1</v>
      </c>
      <c r="AQ3" s="118" t="s">
        <v>1365</v>
      </c>
      <c r="AR3" s="333" t="s">
        <v>1366</v>
      </c>
      <c r="AS3" s="334"/>
      <c r="AT3" s="192" t="s">
        <v>1367</v>
      </c>
      <c r="AU3" s="237" t="s">
        <v>1496</v>
      </c>
      <c r="AV3" s="120" t="s">
        <v>1497</v>
      </c>
      <c r="AW3" s="119" t="s">
        <v>1368</v>
      </c>
      <c r="AX3" s="120" t="s">
        <v>1369</v>
      </c>
      <c r="AY3" s="238" t="s">
        <v>1415</v>
      </c>
    </row>
    <row r="4" spans="1:52" ht="18" customHeight="1">
      <c r="D4" s="7" t="s">
        <v>1354</v>
      </c>
      <c r="E4" s="7"/>
      <c r="F4" s="6"/>
      <c r="G4" s="6"/>
      <c r="H4" s="6"/>
      <c r="I4" s="6"/>
      <c r="J4" s="6"/>
      <c r="K4" s="6"/>
      <c r="L4" s="6"/>
      <c r="M4" s="6"/>
      <c r="N4" s="6"/>
      <c r="O4" s="6"/>
      <c r="P4" s="6"/>
      <c r="Q4" s="6"/>
      <c r="R4" s="6"/>
      <c r="S4" s="6"/>
      <c r="T4" s="6"/>
      <c r="U4" s="6"/>
      <c r="V4" s="6"/>
      <c r="W4" s="6"/>
      <c r="X4" s="6"/>
      <c r="AC4">
        <f>(AC3-1)*5+1</f>
        <v>1</v>
      </c>
      <c r="AE4" s="121">
        <v>1</v>
      </c>
      <c r="AF4" s="272" t="str">
        <f>VLOOKUP(AC4,入力2!$BH$47:$BQ$106,4)</f>
        <v/>
      </c>
      <c r="AG4" s="272" t="str">
        <f>VLOOKUP(AC4,入力2!$BH$47:$BQ$106,8)</f>
        <v/>
      </c>
      <c r="AH4" s="113" t="str">
        <f>IF(RIGHT(VLOOKUP(AC4,入力2!$BH$47:$BQ$106,5))="段",LEFT(VLOOKUP(AC4,入力2!$BH$47:$BQ$106,5)),"")</f>
        <v/>
      </c>
      <c r="AI4" s="113" t="str">
        <f>IF(RIGHT(VLOOKUP(AC4,入力2!$BH$47:$BQ$106,5))="級",LEFT(VLOOKUP(AC4,入力2!$BH$47:$BQ$106,5)),"")</f>
        <v/>
      </c>
      <c r="AJ4" s="113" t="str">
        <f>LEFT(VLOOKUP(AC4,入力2!$BH$47:$BQ$106,6),1)</f>
        <v/>
      </c>
      <c r="AK4" s="113" t="str">
        <f>VLOOKUP(AC4,入力2!$BH$47:$BQ$106,9)</f>
        <v/>
      </c>
      <c r="AL4" s="244" t="str">
        <f>VLOOKUP(AC4,入力2!$BH$47:$BQ$106,10)</f>
        <v/>
      </c>
      <c r="AO4">
        <f>(AO3-1)*5+1</f>
        <v>1</v>
      </c>
      <c r="AQ4" s="128">
        <v>1</v>
      </c>
      <c r="AR4" s="168" t="s">
        <v>1385</v>
      </c>
      <c r="AS4" s="169" t="str">
        <f>VLOOKUP(AO4,入力2!$BH$107:$BQ$146,4)</f>
        <v/>
      </c>
      <c r="AT4" s="168" t="str">
        <f>VLOOKUP(AO4,入力2!$BH$107:$BQ$146,8)</f>
        <v/>
      </c>
      <c r="AU4" s="129" t="str">
        <f>IF(RIGHT(VLOOKUP(AO4,入力2!$BH$107:$BQ$146,5))="段",LEFT(VLOOKUP(AO4,入力2!$BH$107:$BQ$146,5)),"")</f>
        <v/>
      </c>
      <c r="AV4" s="124" t="str">
        <f>IF(RIGHT(VLOOKUP(AO4,入力2!$BH$107:$BQ$146,5))="級",LEFT(VLOOKUP(AO4,入力2!$BH$107:$BQ$146,5)),"")</f>
        <v/>
      </c>
      <c r="AW4" s="124" t="str">
        <f>LEFT(VLOOKUP(AO4,入力2!$BH$107:$BQ$146,6),1)</f>
        <v/>
      </c>
      <c r="AX4" s="129" t="str">
        <f>VLOOKUP(AO4,入力2!$BH$107:$BQ$146,9)</f>
        <v/>
      </c>
      <c r="AY4" s="242" t="str">
        <f>VLOOKUP(AO4,入力2!$BH$107:$BQ$146,10)</f>
        <v/>
      </c>
    </row>
    <row r="5" spans="1:52" s="127" customFormat="1" ht="18" customHeight="1">
      <c r="D5" s="368" t="str">
        <f>入力1!C12</f>
        <v>国華高等学校</v>
      </c>
      <c r="E5" s="368"/>
      <c r="F5" s="368"/>
      <c r="G5" s="368"/>
      <c r="H5" s="368"/>
      <c r="I5" s="368"/>
      <c r="J5" s="332" t="s">
        <v>1355</v>
      </c>
      <c r="K5" s="332"/>
      <c r="L5" s="332"/>
      <c r="M5" s="369">
        <f>入力1!C21</f>
        <v>0</v>
      </c>
      <c r="N5" s="369"/>
      <c r="O5" s="369"/>
      <c r="P5" s="369"/>
      <c r="Q5" s="369">
        <f>入力1!D21</f>
        <v>0</v>
      </c>
      <c r="R5" s="369"/>
      <c r="S5" s="369"/>
      <c r="T5" s="125" t="s">
        <v>1356</v>
      </c>
      <c r="U5" s="126"/>
      <c r="V5" s="126"/>
      <c r="W5" s="126"/>
      <c r="X5" s="126"/>
      <c r="AC5">
        <f>AC4+1</f>
        <v>2</v>
      </c>
      <c r="AD5"/>
      <c r="AE5" s="122">
        <v>2</v>
      </c>
      <c r="AF5" s="271" t="str">
        <f>VLOOKUP(AC5,入力2!$BH$47:$BQ$106,4)</f>
        <v/>
      </c>
      <c r="AG5" s="271" t="str">
        <f>VLOOKUP(AC5,入力2!$BH$47:$BQ$106,8)</f>
        <v/>
      </c>
      <c r="AH5" s="152" t="str">
        <f>IF(RIGHT(VLOOKUP(AC5,入力2!$BH$47:$BQ$106,5))="段",LEFT(VLOOKUP(AC5,入力2!$BH$47:$BQ$106,5)),"")</f>
        <v/>
      </c>
      <c r="AI5" s="152" t="str">
        <f>IF(RIGHT(VLOOKUP(AC5,入力2!$BH$47:$BQ$106,5))="級",LEFT(VLOOKUP(AC5,入力2!$BH$47:$BQ$106,5)),"")</f>
        <v/>
      </c>
      <c r="AJ5" s="152" t="str">
        <f>LEFT(VLOOKUP(AC5,入力2!$BH$47:$BQ$106,6),1)</f>
        <v/>
      </c>
      <c r="AK5" s="152" t="str">
        <f>VLOOKUP(AC5,入力2!$BH$47:$BQ$106,9)</f>
        <v/>
      </c>
      <c r="AL5" s="247" t="str">
        <f>VLOOKUP(AC5,入力2!$BH$47:$BQ$106,10)</f>
        <v/>
      </c>
      <c r="AO5">
        <f>AO4+1</f>
        <v>2</v>
      </c>
      <c r="AP5"/>
      <c r="AQ5" s="130">
        <v>2</v>
      </c>
      <c r="AR5" s="172" t="s">
        <v>1386</v>
      </c>
      <c r="AS5" s="173" t="str">
        <f>VLOOKUP(AO5,入力2!$BH$107:$BQ$146,4)</f>
        <v/>
      </c>
      <c r="AT5" s="172" t="str">
        <f>VLOOKUP(AO5,入力2!$BH$107:$BQ$146,8)</f>
        <v/>
      </c>
      <c r="AU5" s="132" t="str">
        <f>IF(RIGHT(VLOOKUP(AO5,入力2!$BH$107:$BQ$146,5))="段",LEFT(VLOOKUP(AO5,入力2!$BH$107:$BQ$146,5)),"")</f>
        <v/>
      </c>
      <c r="AV5" s="131" t="str">
        <f>IF(RIGHT(VLOOKUP(AO5,入力2!$BH$107:$BQ$146,5))="級",LEFT(VLOOKUP(AO5,入力2!$BH$107:$BQ$146,5)),"")</f>
        <v/>
      </c>
      <c r="AW5" s="131" t="str">
        <f>LEFT(VLOOKUP(AO5,入力2!$BH$107:$BQ$146,6),1)</f>
        <v/>
      </c>
      <c r="AX5" s="132" t="str">
        <f>VLOOKUP(AO5,入力2!$BH$107:$BQ$146,9)</f>
        <v/>
      </c>
      <c r="AY5" s="243" t="str">
        <f>VLOOKUP(AO5,入力2!$BH$107:$BQ$146,10)</f>
        <v/>
      </c>
      <c r="AZ5"/>
    </row>
    <row r="6" spans="1:52" ht="18" customHeight="1" thickBot="1">
      <c r="AC6">
        <f t="shared" ref="AC6:AC36" si="0">AC5+1</f>
        <v>3</v>
      </c>
      <c r="AE6" s="122">
        <v>3</v>
      </c>
      <c r="AF6" s="271" t="str">
        <f>VLOOKUP(AC6,入力2!$BH$47:$BQ$106,4)</f>
        <v/>
      </c>
      <c r="AG6" s="271" t="str">
        <f>VLOOKUP(AC6,入力2!$BH$47:$BQ$106,8)</f>
        <v/>
      </c>
      <c r="AH6" s="152" t="str">
        <f>IF(RIGHT(VLOOKUP(AC6,入力2!$BH$47:$BQ$106,5))="段",LEFT(VLOOKUP(AC6,入力2!$BH$47:$BQ$106,5)),"")</f>
        <v/>
      </c>
      <c r="AI6" s="152" t="str">
        <f>IF(RIGHT(VLOOKUP(AC6,入力2!$BH$47:$BQ$106,5))="級",LEFT(VLOOKUP(AC6,入力2!$BH$47:$BQ$106,5)),"")</f>
        <v/>
      </c>
      <c r="AJ6" s="152" t="str">
        <f>LEFT(VLOOKUP(AC6,入力2!$BH$47:$BQ$106,6),1)</f>
        <v/>
      </c>
      <c r="AK6" s="152" t="str">
        <f>VLOOKUP(AC6,入力2!$BH$47:$BQ$106,9)</f>
        <v/>
      </c>
      <c r="AL6" s="247" t="str">
        <f>VLOOKUP(AC6,入力2!$BH$47:$BQ$106,10)</f>
        <v/>
      </c>
      <c r="AO6">
        <f t="shared" ref="AO6:AO36" si="1">AO5+1</f>
        <v>3</v>
      </c>
      <c r="AQ6" s="121">
        <v>3</v>
      </c>
      <c r="AR6" s="176" t="s">
        <v>1385</v>
      </c>
      <c r="AS6" s="177" t="str">
        <f>VLOOKUP(AO6,入力2!$BH$107:$BQ$146,4)</f>
        <v/>
      </c>
      <c r="AT6" s="176" t="str">
        <f>VLOOKUP(AO6,入力2!$BH$107:$BQ$146,8)</f>
        <v/>
      </c>
      <c r="AU6" s="113" t="str">
        <f>IF(RIGHT(VLOOKUP(AO6,入力2!$BH$107:$BQ$146,5))="段",LEFT(VLOOKUP(AO6,入力2!$BH$107:$BQ$146,5)),"")</f>
        <v/>
      </c>
      <c r="AV6" s="112" t="str">
        <f>IF(RIGHT(VLOOKUP(AO6,入力2!$BH$107:$BQ$146,5))="級",LEFT(VLOOKUP(AO6,入力2!$BH$107:$BQ$146,5)),"")</f>
        <v/>
      </c>
      <c r="AW6" s="112" t="str">
        <f>LEFT(VLOOKUP(AO6,入力2!$BH$107:$BQ$146,6),1)</f>
        <v/>
      </c>
      <c r="AX6" s="113" t="str">
        <f>VLOOKUP(AO6,入力2!$BH$107:$BQ$146,9)</f>
        <v/>
      </c>
      <c r="AY6" s="244" t="str">
        <f>VLOOKUP(AO6,入力2!$BH$107:$BQ$146,10)</f>
        <v/>
      </c>
    </row>
    <row r="7" spans="1:52" ht="18" customHeight="1">
      <c r="D7" s="370" t="s">
        <v>1357</v>
      </c>
      <c r="E7" s="371"/>
      <c r="F7" s="372">
        <f>入力1!C11</f>
        <v>0</v>
      </c>
      <c r="G7" s="373"/>
      <c r="H7" s="373"/>
      <c r="I7" s="373"/>
      <c r="J7" s="373"/>
      <c r="K7" s="373"/>
      <c r="L7" s="373"/>
      <c r="M7" s="1" t="s">
        <v>11</v>
      </c>
      <c r="N7" s="374" t="s">
        <v>1357</v>
      </c>
      <c r="O7" s="375"/>
      <c r="P7" s="376">
        <f>入力1!C14</f>
        <v>0</v>
      </c>
      <c r="Q7" s="377"/>
      <c r="R7" s="377"/>
      <c r="S7" s="377"/>
      <c r="T7" s="377"/>
      <c r="U7" s="378"/>
      <c r="V7" s="379"/>
      <c r="W7" s="379"/>
      <c r="X7" s="379"/>
      <c r="Y7" s="379"/>
      <c r="Z7" s="380"/>
      <c r="AC7">
        <f t="shared" si="0"/>
        <v>4</v>
      </c>
      <c r="AE7" s="122">
        <v>4</v>
      </c>
      <c r="AF7" s="271" t="str">
        <f>VLOOKUP(AC7,入力2!$BH$47:$BQ$106,4)</f>
        <v/>
      </c>
      <c r="AG7" s="271" t="str">
        <f>VLOOKUP(AC7,入力2!$BH$47:$BQ$106,8)</f>
        <v/>
      </c>
      <c r="AH7" s="152" t="str">
        <f>IF(RIGHT(VLOOKUP(AC7,入力2!$BH$47:$BQ$106,5))="段",LEFT(VLOOKUP(AC7,入力2!$BH$47:$BQ$106,5)),"")</f>
        <v/>
      </c>
      <c r="AI7" s="152" t="str">
        <f>IF(RIGHT(VLOOKUP(AC7,入力2!$BH$47:$BQ$106,5))="級",LEFT(VLOOKUP(AC7,入力2!$BH$47:$BQ$106,5)),"")</f>
        <v/>
      </c>
      <c r="AJ7" s="152" t="str">
        <f>LEFT(VLOOKUP(AC7,入力2!$BH$47:$BQ$106,6),1)</f>
        <v/>
      </c>
      <c r="AK7" s="152" t="str">
        <f>VLOOKUP(AC7,入力2!$BH$47:$BQ$106,9)</f>
        <v/>
      </c>
      <c r="AL7" s="247" t="str">
        <f>VLOOKUP(AC7,入力2!$BH$47:$BQ$106,10)</f>
        <v/>
      </c>
      <c r="AO7">
        <f t="shared" si="1"/>
        <v>4</v>
      </c>
      <c r="AQ7" s="130">
        <v>4</v>
      </c>
      <c r="AR7" s="172" t="s">
        <v>1386</v>
      </c>
      <c r="AS7" s="173" t="str">
        <f>VLOOKUP(AO7,入力2!$BH$107:$BQ$146,4)</f>
        <v/>
      </c>
      <c r="AT7" s="172" t="str">
        <f>VLOOKUP(AO7,入力2!$BH$107:$BQ$146,8)</f>
        <v/>
      </c>
      <c r="AU7" s="132" t="str">
        <f>IF(RIGHT(VLOOKUP(AO7,入力2!$BH$107:$BQ$146,5))="段",LEFT(VLOOKUP(AO7,入力2!$BH$107:$BQ$146,5)),"")</f>
        <v/>
      </c>
      <c r="AV7" s="131" t="str">
        <f>IF(RIGHT(VLOOKUP(AO7,入力2!$BH$107:$BQ$146,5))="級",LEFT(VLOOKUP(AO7,入力2!$BH$107:$BQ$146,5)),"")</f>
        <v/>
      </c>
      <c r="AW7" s="131" t="str">
        <f>LEFT(VLOOKUP(AO7,入力2!$BH$107:$BQ$146,6),1)</f>
        <v/>
      </c>
      <c r="AX7" s="132" t="str">
        <f>VLOOKUP(AO7,入力2!$BH$107:$BQ$146,9)</f>
        <v/>
      </c>
      <c r="AY7" s="243" t="str">
        <f>VLOOKUP(AO7,入力2!$BH$107:$BQ$146,10)</f>
        <v/>
      </c>
    </row>
    <row r="8" spans="1:52" ht="18" customHeight="1">
      <c r="D8" s="382" t="s">
        <v>12</v>
      </c>
      <c r="E8" s="383"/>
      <c r="F8" s="384" t="str">
        <f>入力1!C12</f>
        <v>国華高等学校</v>
      </c>
      <c r="G8" s="385"/>
      <c r="H8" s="385"/>
      <c r="I8" s="385"/>
      <c r="J8" s="385"/>
      <c r="K8" s="385"/>
      <c r="L8" s="385"/>
      <c r="M8" s="386"/>
      <c r="N8" s="351" t="s">
        <v>1371</v>
      </c>
      <c r="O8" s="352"/>
      <c r="P8" s="3" t="str">
        <f>MID(入力1!$C$15,1,1)</f>
        <v/>
      </c>
      <c r="Q8" s="4" t="str">
        <f>MID(入力1!$C$15,2,1)</f>
        <v/>
      </c>
      <c r="R8" s="4" t="str">
        <f>MID(入力1!$C$15,3,1)</f>
        <v/>
      </c>
      <c r="S8" s="4" t="str">
        <f>MID(入力1!$C$15,4,1)</f>
        <v/>
      </c>
      <c r="T8" s="4" t="str">
        <f>MID(入力1!$C$15,5,1)</f>
        <v/>
      </c>
      <c r="U8" s="5" t="str">
        <f>MID(入力1!$C$15,6,1)</f>
        <v/>
      </c>
      <c r="V8" s="325"/>
      <c r="W8" s="325"/>
      <c r="X8" s="325"/>
      <c r="Y8" s="325"/>
      <c r="Z8" s="341"/>
      <c r="AC8">
        <f t="shared" si="0"/>
        <v>5</v>
      </c>
      <c r="AE8" s="122">
        <v>5</v>
      </c>
      <c r="AF8" s="271" t="str">
        <f>VLOOKUP(AC8,入力2!$BH$47:$BQ$106,4)</f>
        <v/>
      </c>
      <c r="AG8" s="271" t="str">
        <f>VLOOKUP(AC8,入力2!$BH$47:$BQ$106,8)</f>
        <v/>
      </c>
      <c r="AH8" s="152" t="str">
        <f>IF(RIGHT(VLOOKUP(AC8,入力2!$BH$47:$BQ$106,5))="段",LEFT(VLOOKUP(AC8,入力2!$BH$47:$BQ$106,5)),"")</f>
        <v/>
      </c>
      <c r="AI8" s="152" t="str">
        <f>IF(RIGHT(VLOOKUP(AC8,入力2!$BH$47:$BQ$106,5))="級",LEFT(VLOOKUP(AC8,入力2!$BH$47:$BQ$106,5)),"")</f>
        <v/>
      </c>
      <c r="AJ8" s="152" t="str">
        <f>LEFT(VLOOKUP(AC8,入力2!$BH$47:$BQ$106,6),1)</f>
        <v/>
      </c>
      <c r="AK8" s="152" t="str">
        <f>VLOOKUP(AC8,入力2!$BH$47:$BQ$106,9)</f>
        <v/>
      </c>
      <c r="AL8" s="247" t="str">
        <f>VLOOKUP(AC8,入力2!$BH$47:$BQ$106,10)</f>
        <v/>
      </c>
      <c r="AO8">
        <f t="shared" si="1"/>
        <v>5</v>
      </c>
      <c r="AQ8" s="121">
        <v>5</v>
      </c>
      <c r="AR8" s="176" t="s">
        <v>1385</v>
      </c>
      <c r="AS8" s="177" t="str">
        <f>VLOOKUP(AO8,入力2!$BH$107:$BQ$146,4)</f>
        <v/>
      </c>
      <c r="AT8" s="176" t="str">
        <f>VLOOKUP(AO8,入力2!$BH$107:$BQ$146,8)</f>
        <v/>
      </c>
      <c r="AU8" s="113" t="str">
        <f>IF(RIGHT(VLOOKUP(AO8,入力2!$BH$107:$BQ$146,5))="段",LEFT(VLOOKUP(AO8,入力2!$BH$107:$BQ$146,5)),"")</f>
        <v/>
      </c>
      <c r="AV8" s="112" t="str">
        <f>IF(RIGHT(VLOOKUP(AO8,入力2!$BH$107:$BQ$146,5))="級",LEFT(VLOOKUP(AO8,入力2!$BH$107:$BQ$146,5)),"")</f>
        <v/>
      </c>
      <c r="AW8" s="112" t="str">
        <f>LEFT(VLOOKUP(AO8,入力2!$BH$107:$BQ$146,6),1)</f>
        <v/>
      </c>
      <c r="AX8" s="113" t="str">
        <f>VLOOKUP(AO8,入力2!$BH$107:$BQ$146,9)</f>
        <v/>
      </c>
      <c r="AY8" s="244" t="str">
        <f>VLOOKUP(AO8,入力2!$BH$107:$BQ$146,10)</f>
        <v/>
      </c>
    </row>
    <row r="9" spans="1:52" ht="18" customHeight="1">
      <c r="D9" s="348" t="s">
        <v>1358</v>
      </c>
      <c r="E9" s="349"/>
      <c r="F9" s="2" t="s">
        <v>1359</v>
      </c>
      <c r="G9" s="353" t="str">
        <f>MID(入力1!C7,1,3)&amp;"-"&amp;MID(入力1!C7,4,4)</f>
        <v>-</v>
      </c>
      <c r="H9" s="353"/>
      <c r="I9" s="353"/>
      <c r="J9" s="353"/>
      <c r="K9" s="353"/>
      <c r="L9" s="353"/>
      <c r="M9" s="354"/>
      <c r="N9" s="355" t="s">
        <v>1360</v>
      </c>
      <c r="O9" s="356"/>
      <c r="P9" s="359">
        <f>入力1!C17</f>
        <v>0</v>
      </c>
      <c r="Q9" s="345"/>
      <c r="R9" s="345"/>
      <c r="S9" s="345"/>
      <c r="T9" s="345"/>
      <c r="U9" s="345"/>
      <c r="V9" s="345"/>
      <c r="W9" s="345"/>
      <c r="X9" s="345"/>
      <c r="Y9" s="345"/>
      <c r="Z9" s="347"/>
      <c r="AC9">
        <f t="shared" si="0"/>
        <v>6</v>
      </c>
      <c r="AE9" s="122">
        <v>6</v>
      </c>
      <c r="AF9" s="271" t="str">
        <f>VLOOKUP(AC9,入力2!$BH$47:$BQ$106,4)</f>
        <v/>
      </c>
      <c r="AG9" s="271" t="str">
        <f>VLOOKUP(AC9,入力2!$BH$47:$BQ$106,8)</f>
        <v/>
      </c>
      <c r="AH9" s="152" t="str">
        <f>IF(RIGHT(VLOOKUP(AC9,入力2!$BH$47:$BQ$106,5))="段",LEFT(VLOOKUP(AC9,入力2!$BH$47:$BQ$106,5)),"")</f>
        <v/>
      </c>
      <c r="AI9" s="152" t="str">
        <f>IF(RIGHT(VLOOKUP(AC9,入力2!$BH$47:$BQ$106,5))="級",LEFT(VLOOKUP(AC9,入力2!$BH$47:$BQ$106,5)),"")</f>
        <v/>
      </c>
      <c r="AJ9" s="152" t="str">
        <f>LEFT(VLOOKUP(AC9,入力2!$BH$47:$BQ$106,6),1)</f>
        <v/>
      </c>
      <c r="AK9" s="152" t="str">
        <f>VLOOKUP(AC9,入力2!$BH$47:$BQ$106,9)</f>
        <v/>
      </c>
      <c r="AL9" s="247" t="str">
        <f>VLOOKUP(AC9,入力2!$BH$47:$BQ$106,10)</f>
        <v/>
      </c>
      <c r="AO9">
        <f t="shared" si="1"/>
        <v>6</v>
      </c>
      <c r="AQ9" s="130">
        <v>6</v>
      </c>
      <c r="AR9" s="172" t="s">
        <v>1386</v>
      </c>
      <c r="AS9" s="173" t="str">
        <f>VLOOKUP(AO9,入力2!$BH$107:$BQ$146,4)</f>
        <v/>
      </c>
      <c r="AT9" s="172" t="str">
        <f>VLOOKUP(AO9,入力2!$BH$107:$BQ$146,8)</f>
        <v/>
      </c>
      <c r="AU9" s="132" t="str">
        <f>IF(RIGHT(VLOOKUP(AO9,入力2!$BH$107:$BQ$146,5))="段",LEFT(VLOOKUP(AO9,入力2!$BH$107:$BQ$146,5)),"")</f>
        <v/>
      </c>
      <c r="AV9" s="131" t="str">
        <f>IF(RIGHT(VLOOKUP(AO9,入力2!$BH$107:$BQ$146,5))="級",LEFT(VLOOKUP(AO9,入力2!$BH$107:$BQ$146,5)),"")</f>
        <v/>
      </c>
      <c r="AW9" s="131" t="str">
        <f>LEFT(VLOOKUP(AO9,入力2!$BH$107:$BQ$146,6),1)</f>
        <v/>
      </c>
      <c r="AX9" s="132" t="str">
        <f>VLOOKUP(AO9,入力2!$BH$107:$BQ$146,9)</f>
        <v/>
      </c>
      <c r="AY9" s="243" t="str">
        <f>VLOOKUP(AO9,入力2!$BH$107:$BQ$146,10)</f>
        <v/>
      </c>
    </row>
    <row r="10" spans="1:52" ht="18" customHeight="1">
      <c r="D10" s="348"/>
      <c r="E10" s="349"/>
      <c r="F10" s="363" t="str">
        <f>"東京都"&amp;入力1!C8</f>
        <v>東京都練馬区</v>
      </c>
      <c r="G10" s="364"/>
      <c r="H10" s="364"/>
      <c r="I10" s="364"/>
      <c r="J10" s="364"/>
      <c r="K10" s="364"/>
      <c r="L10" s="364"/>
      <c r="M10" s="365"/>
      <c r="N10" s="357"/>
      <c r="O10" s="358"/>
      <c r="P10" s="360"/>
      <c r="Q10" s="361"/>
      <c r="R10" s="361"/>
      <c r="S10" s="361"/>
      <c r="T10" s="361"/>
      <c r="U10" s="361"/>
      <c r="V10" s="361"/>
      <c r="W10" s="361"/>
      <c r="X10" s="361"/>
      <c r="Y10" s="361"/>
      <c r="Z10" s="362"/>
      <c r="AC10">
        <f t="shared" si="0"/>
        <v>7</v>
      </c>
      <c r="AE10" s="122">
        <v>7</v>
      </c>
      <c r="AF10" s="271" t="str">
        <f>VLOOKUP(AC10,入力2!$BH$47:$BQ$106,4)</f>
        <v/>
      </c>
      <c r="AG10" s="271" t="str">
        <f>VLOOKUP(AC10,入力2!$BH$47:$BQ$106,8)</f>
        <v/>
      </c>
      <c r="AH10" s="152" t="str">
        <f>IF(RIGHT(VLOOKUP(AC10,入力2!$BH$47:$BQ$106,5))="段",LEFT(VLOOKUP(AC10,入力2!$BH$47:$BQ$106,5)),"")</f>
        <v/>
      </c>
      <c r="AI10" s="152" t="str">
        <f>IF(RIGHT(VLOOKUP(AC10,入力2!$BH$47:$BQ$106,5))="級",LEFT(VLOOKUP(AC10,入力2!$BH$47:$BQ$106,5)),"")</f>
        <v/>
      </c>
      <c r="AJ10" s="152" t="str">
        <f>LEFT(VLOOKUP(AC10,入力2!$BH$47:$BQ$106,6),1)</f>
        <v/>
      </c>
      <c r="AK10" s="152" t="str">
        <f>VLOOKUP(AC10,入力2!$BH$47:$BQ$106,9)</f>
        <v/>
      </c>
      <c r="AL10" s="247" t="str">
        <f>VLOOKUP(AC10,入力2!$BH$47:$BQ$106,10)</f>
        <v/>
      </c>
      <c r="AO10">
        <f t="shared" si="1"/>
        <v>7</v>
      </c>
      <c r="AQ10" s="121">
        <v>7</v>
      </c>
      <c r="AR10" s="176" t="s">
        <v>1385</v>
      </c>
      <c r="AS10" s="177" t="str">
        <f>VLOOKUP(AO10,入力2!$BH$107:$BQ$146,4)</f>
        <v/>
      </c>
      <c r="AT10" s="176" t="str">
        <f>VLOOKUP(AO10,入力2!$BH$107:$BQ$146,8)</f>
        <v/>
      </c>
      <c r="AU10" s="113" t="str">
        <f>IF(RIGHT(VLOOKUP(AO10,入力2!$BH$107:$BQ$146,5))="段",LEFT(VLOOKUP(AO10,入力2!$BH$107:$BQ$146,5)),"")</f>
        <v/>
      </c>
      <c r="AV10" s="112" t="str">
        <f>IF(RIGHT(VLOOKUP(AO10,入力2!$BH$107:$BQ$146,5))="級",LEFT(VLOOKUP(AO10,入力2!$BH$107:$BQ$146,5)),"")</f>
        <v/>
      </c>
      <c r="AW10" s="112" t="str">
        <f>LEFT(VLOOKUP(AO10,入力2!$BH$107:$BQ$146,6),1)</f>
        <v/>
      </c>
      <c r="AX10" s="113" t="str">
        <f>VLOOKUP(AO10,入力2!$BH$107:$BQ$146,9)</f>
        <v/>
      </c>
      <c r="AY10" s="244" t="str">
        <f>VLOOKUP(AO10,入力2!$BH$107:$BQ$146,10)</f>
        <v/>
      </c>
    </row>
    <row r="11" spans="1:52" ht="18" customHeight="1">
      <c r="D11" s="348"/>
      <c r="E11" s="349"/>
      <c r="F11" s="397"/>
      <c r="G11" s="398"/>
      <c r="H11" s="398"/>
      <c r="I11" s="398"/>
      <c r="J11" s="398"/>
      <c r="K11" s="398"/>
      <c r="L11" s="398"/>
      <c r="M11" s="399"/>
      <c r="N11" s="392"/>
      <c r="O11" s="393"/>
      <c r="P11" s="394"/>
      <c r="Q11" s="395"/>
      <c r="R11" s="395"/>
      <c r="S11" s="395"/>
      <c r="T11" s="395"/>
      <c r="U11" s="395"/>
      <c r="V11" s="395"/>
      <c r="W11" s="395"/>
      <c r="X11" s="395"/>
      <c r="Y11" s="395"/>
      <c r="Z11" s="396"/>
      <c r="AC11">
        <f t="shared" si="0"/>
        <v>8</v>
      </c>
      <c r="AE11" s="122">
        <v>8</v>
      </c>
      <c r="AF11" s="271" t="str">
        <f>VLOOKUP(AC11,入力2!$BH$47:$BQ$106,4)</f>
        <v/>
      </c>
      <c r="AG11" s="271" t="str">
        <f>VLOOKUP(AC11,入力2!$BH$47:$BQ$106,8)</f>
        <v/>
      </c>
      <c r="AH11" s="152" t="str">
        <f>IF(RIGHT(VLOOKUP(AC11,入力2!$BH$47:$BQ$106,5))="段",LEFT(VLOOKUP(AC11,入力2!$BH$47:$BQ$106,5)),"")</f>
        <v/>
      </c>
      <c r="AI11" s="152" t="str">
        <f>IF(RIGHT(VLOOKUP(AC11,入力2!$BH$47:$BQ$106,5))="級",LEFT(VLOOKUP(AC11,入力2!$BH$47:$BQ$106,5)),"")</f>
        <v/>
      </c>
      <c r="AJ11" s="152" t="str">
        <f>LEFT(VLOOKUP(AC11,入力2!$BH$47:$BQ$106,6),1)</f>
        <v/>
      </c>
      <c r="AK11" s="152" t="str">
        <f>VLOOKUP(AC11,入力2!$BH$47:$BQ$106,9)</f>
        <v/>
      </c>
      <c r="AL11" s="247" t="str">
        <f>VLOOKUP(AC11,入力2!$BH$47:$BQ$106,10)</f>
        <v/>
      </c>
      <c r="AO11">
        <f t="shared" si="1"/>
        <v>8</v>
      </c>
      <c r="AQ11" s="130">
        <v>8</v>
      </c>
      <c r="AR11" s="172" t="s">
        <v>1386</v>
      </c>
      <c r="AS11" s="173" t="str">
        <f>VLOOKUP(AO11,入力2!$BH$107:$BQ$146,4)</f>
        <v/>
      </c>
      <c r="AT11" s="172" t="str">
        <f>VLOOKUP(AO11,入力2!$BH$107:$BQ$146,8)</f>
        <v/>
      </c>
      <c r="AU11" s="132" t="str">
        <f>IF(RIGHT(VLOOKUP(AO11,入力2!$BH$107:$BQ$146,5))="段",LEFT(VLOOKUP(AO11,入力2!$BH$107:$BQ$146,5)),"")</f>
        <v/>
      </c>
      <c r="AV11" s="131" t="str">
        <f>IF(RIGHT(VLOOKUP(AO11,入力2!$BH$107:$BQ$146,5))="級",LEFT(VLOOKUP(AO11,入力2!$BH$107:$BQ$146,5)),"")</f>
        <v/>
      </c>
      <c r="AW11" s="131" t="str">
        <f>LEFT(VLOOKUP(AO11,入力2!$BH$107:$BQ$146,6),1)</f>
        <v/>
      </c>
      <c r="AX11" s="132" t="str">
        <f>VLOOKUP(AO11,入力2!$BH$107:$BQ$146,9)</f>
        <v/>
      </c>
      <c r="AY11" s="243" t="str">
        <f>VLOOKUP(AO11,入力2!$BH$107:$BQ$146,10)</f>
        <v/>
      </c>
    </row>
    <row r="12" spans="1:52" ht="18" customHeight="1">
      <c r="D12" s="348" t="s">
        <v>1357</v>
      </c>
      <c r="E12" s="349"/>
      <c r="F12" s="387">
        <f>入力1!C23</f>
        <v>0</v>
      </c>
      <c r="G12" s="388"/>
      <c r="H12" s="388"/>
      <c r="I12" s="388"/>
      <c r="J12" s="388">
        <f>入力1!D23</f>
        <v>0</v>
      </c>
      <c r="K12" s="388"/>
      <c r="L12" s="388"/>
      <c r="M12" s="391"/>
      <c r="N12" s="349" t="s">
        <v>1357</v>
      </c>
      <c r="O12" s="349"/>
      <c r="P12" s="387">
        <f>入力1!C27</f>
        <v>0</v>
      </c>
      <c r="Q12" s="388"/>
      <c r="R12" s="388"/>
      <c r="S12" s="388"/>
      <c r="T12" s="388"/>
      <c r="U12" s="388">
        <f>入力1!D27</f>
        <v>0</v>
      </c>
      <c r="V12" s="388"/>
      <c r="W12" s="388"/>
      <c r="X12" s="388"/>
      <c r="Y12" s="388"/>
      <c r="Z12" s="389"/>
      <c r="AC12">
        <f t="shared" si="0"/>
        <v>9</v>
      </c>
      <c r="AE12" s="122">
        <v>9</v>
      </c>
      <c r="AF12" s="271" t="str">
        <f>VLOOKUP(AC12,入力2!$BH$47:$BQ$106,4)</f>
        <v/>
      </c>
      <c r="AG12" s="271" t="str">
        <f>VLOOKUP(AC12,入力2!$BH$47:$BQ$106,8)</f>
        <v/>
      </c>
      <c r="AH12" s="152" t="str">
        <f>IF(RIGHT(VLOOKUP(AC12,入力2!$BH$47:$BQ$106,5))="段",LEFT(VLOOKUP(AC12,入力2!$BH$47:$BQ$106,5)),"")</f>
        <v/>
      </c>
      <c r="AI12" s="152" t="str">
        <f>IF(RIGHT(VLOOKUP(AC12,入力2!$BH$47:$BQ$106,5))="級",LEFT(VLOOKUP(AC12,入力2!$BH$47:$BQ$106,5)),"")</f>
        <v/>
      </c>
      <c r="AJ12" s="152" t="str">
        <f>LEFT(VLOOKUP(AC12,入力2!$BH$47:$BQ$106,6),1)</f>
        <v/>
      </c>
      <c r="AK12" s="152" t="str">
        <f>VLOOKUP(AC12,入力2!$BH$47:$BQ$106,9)</f>
        <v/>
      </c>
      <c r="AL12" s="247" t="str">
        <f>VLOOKUP(AC12,入力2!$BH$47:$BQ$106,10)</f>
        <v/>
      </c>
      <c r="AO12">
        <f t="shared" si="1"/>
        <v>9</v>
      </c>
      <c r="AQ12" s="121">
        <v>9</v>
      </c>
      <c r="AR12" s="176" t="s">
        <v>1385</v>
      </c>
      <c r="AS12" s="177" t="str">
        <f>VLOOKUP(AO12,入力2!$BH$107:$BQ$146,4)</f>
        <v/>
      </c>
      <c r="AT12" s="176" t="str">
        <f>VLOOKUP(AO12,入力2!$BH$107:$BQ$146,8)</f>
        <v/>
      </c>
      <c r="AU12" s="113" t="str">
        <f>IF(RIGHT(VLOOKUP(AO12,入力2!$BH$107:$BQ$146,5))="段",LEFT(VLOOKUP(AO12,入力2!$BH$107:$BQ$146,5)),"")</f>
        <v/>
      </c>
      <c r="AV12" s="112" t="str">
        <f>IF(RIGHT(VLOOKUP(AO12,入力2!$BH$107:$BQ$146,5))="級",LEFT(VLOOKUP(AO12,入力2!$BH$107:$BQ$146,5)),"")</f>
        <v/>
      </c>
      <c r="AW12" s="112" t="str">
        <f>LEFT(VLOOKUP(AO12,入力2!$BH$107:$BQ$146,6),1)</f>
        <v/>
      </c>
      <c r="AX12" s="113" t="str">
        <f>VLOOKUP(AO12,入力2!$BH$107:$BQ$146,9)</f>
        <v/>
      </c>
      <c r="AY12" s="244" t="str">
        <f>VLOOKUP(AO12,入力2!$BH$107:$BQ$146,10)</f>
        <v/>
      </c>
    </row>
    <row r="13" spans="1:52" ht="18" customHeight="1">
      <c r="D13" s="342" t="s">
        <v>1361</v>
      </c>
      <c r="E13" s="343"/>
      <c r="F13" s="344">
        <f>入力1!C24</f>
        <v>0</v>
      </c>
      <c r="G13" s="345"/>
      <c r="H13" s="345"/>
      <c r="I13" s="345"/>
      <c r="J13" s="345">
        <f>入力1!D24</f>
        <v>0</v>
      </c>
      <c r="K13" s="345"/>
      <c r="L13" s="345"/>
      <c r="M13" s="346"/>
      <c r="N13" s="343" t="s">
        <v>1362</v>
      </c>
      <c r="O13" s="343"/>
      <c r="P13" s="344">
        <f>入力1!C28</f>
        <v>0</v>
      </c>
      <c r="Q13" s="345"/>
      <c r="R13" s="345"/>
      <c r="S13" s="345"/>
      <c r="T13" s="345"/>
      <c r="U13" s="345">
        <f>入力1!D28</f>
        <v>0</v>
      </c>
      <c r="V13" s="345"/>
      <c r="W13" s="345"/>
      <c r="X13" s="345"/>
      <c r="Y13" s="345"/>
      <c r="Z13" s="347"/>
      <c r="AC13">
        <f t="shared" si="0"/>
        <v>10</v>
      </c>
      <c r="AE13" s="122">
        <v>10</v>
      </c>
      <c r="AF13" s="271" t="str">
        <f>VLOOKUP(AC13,入力2!$BH$47:$BQ$106,4)</f>
        <v/>
      </c>
      <c r="AG13" s="271" t="str">
        <f>VLOOKUP(AC13,入力2!$BH$47:$BQ$106,8)</f>
        <v/>
      </c>
      <c r="AH13" s="152" t="str">
        <f>IF(RIGHT(VLOOKUP(AC13,入力2!$BH$47:$BQ$106,5))="段",LEFT(VLOOKUP(AC13,入力2!$BH$47:$BQ$106,5)),"")</f>
        <v/>
      </c>
      <c r="AI13" s="152" t="str">
        <f>IF(RIGHT(VLOOKUP(AC13,入力2!$BH$47:$BQ$106,5))="級",LEFT(VLOOKUP(AC13,入力2!$BH$47:$BQ$106,5)),"")</f>
        <v/>
      </c>
      <c r="AJ13" s="152" t="str">
        <f>LEFT(VLOOKUP(AC13,入力2!$BH$47:$BQ$106,6),1)</f>
        <v/>
      </c>
      <c r="AK13" s="152" t="str">
        <f>VLOOKUP(AC13,入力2!$BH$47:$BQ$106,9)</f>
        <v/>
      </c>
      <c r="AL13" s="247" t="str">
        <f>VLOOKUP(AC13,入力2!$BH$47:$BQ$106,10)</f>
        <v/>
      </c>
      <c r="AO13">
        <f t="shared" si="1"/>
        <v>10</v>
      </c>
      <c r="AQ13" s="130">
        <v>10</v>
      </c>
      <c r="AR13" s="172" t="s">
        <v>1386</v>
      </c>
      <c r="AS13" s="173" t="str">
        <f>VLOOKUP(AO13,入力2!$BH$107:$BQ$146,4)</f>
        <v/>
      </c>
      <c r="AT13" s="172" t="str">
        <f>VLOOKUP(AO13,入力2!$BH$107:$BQ$146,8)</f>
        <v/>
      </c>
      <c r="AU13" s="132" t="str">
        <f>IF(RIGHT(VLOOKUP(AO13,入力2!$BH$107:$BQ$146,5))="段",LEFT(VLOOKUP(AO13,入力2!$BH$107:$BQ$146,5)),"")</f>
        <v/>
      </c>
      <c r="AV13" s="131" t="str">
        <f>IF(RIGHT(VLOOKUP(AO13,入力2!$BH$107:$BQ$146,5))="級",LEFT(VLOOKUP(AO13,入力2!$BH$107:$BQ$146,5)),"")</f>
        <v/>
      </c>
      <c r="AW13" s="131" t="str">
        <f>LEFT(VLOOKUP(AO13,入力2!$BH$107:$BQ$146,6),1)</f>
        <v/>
      </c>
      <c r="AX13" s="132" t="str">
        <f>VLOOKUP(AO13,入力2!$BH$107:$BQ$146,9)</f>
        <v/>
      </c>
      <c r="AY13" s="243" t="str">
        <f>VLOOKUP(AO13,入力2!$BH$107:$BQ$146,10)</f>
        <v/>
      </c>
    </row>
    <row r="14" spans="1:52" ht="18" customHeight="1" thickBot="1">
      <c r="D14" s="308" t="s">
        <v>13</v>
      </c>
      <c r="E14" s="309"/>
      <c r="F14" s="310">
        <f>入力1!C25</f>
        <v>0</v>
      </c>
      <c r="G14" s="311"/>
      <c r="H14" s="311"/>
      <c r="I14" s="311"/>
      <c r="J14" s="311"/>
      <c r="K14" s="311"/>
      <c r="L14" s="311"/>
      <c r="M14" s="311"/>
      <c r="N14" s="309" t="s">
        <v>13</v>
      </c>
      <c r="O14" s="309"/>
      <c r="P14" s="310">
        <f>入力1!C29</f>
        <v>0</v>
      </c>
      <c r="Q14" s="311"/>
      <c r="R14" s="311"/>
      <c r="S14" s="311"/>
      <c r="T14" s="311"/>
      <c r="U14" s="311"/>
      <c r="V14" s="311"/>
      <c r="W14" s="311"/>
      <c r="X14" s="311"/>
      <c r="Y14" s="311"/>
      <c r="Z14" s="381"/>
      <c r="AC14">
        <f t="shared" si="0"/>
        <v>11</v>
      </c>
      <c r="AE14" s="122">
        <v>11</v>
      </c>
      <c r="AF14" s="271" t="str">
        <f>VLOOKUP(AC14,入力2!$BH$47:$BQ$106,4)</f>
        <v/>
      </c>
      <c r="AG14" s="271" t="str">
        <f>VLOOKUP(AC14,入力2!$BH$47:$BQ$106,8)</f>
        <v/>
      </c>
      <c r="AH14" s="152" t="str">
        <f>IF(RIGHT(VLOOKUP(AC14,入力2!$BH$47:$BQ$106,5))="段",LEFT(VLOOKUP(AC14,入力2!$BH$47:$BQ$106,5)),"")</f>
        <v/>
      </c>
      <c r="AI14" s="152" t="str">
        <f>IF(RIGHT(VLOOKUP(AC14,入力2!$BH$47:$BQ$106,5))="級",LEFT(VLOOKUP(AC14,入力2!$BH$47:$BQ$106,5)),"")</f>
        <v/>
      </c>
      <c r="AJ14" s="152" t="str">
        <f>LEFT(VLOOKUP(AC14,入力2!$BH$47:$BQ$106,6),1)</f>
        <v/>
      </c>
      <c r="AK14" s="152" t="str">
        <f>VLOOKUP(AC14,入力2!$BH$47:$BQ$106,9)</f>
        <v/>
      </c>
      <c r="AL14" s="247" t="str">
        <f>VLOOKUP(AC14,入力2!$BH$47:$BQ$106,10)</f>
        <v/>
      </c>
      <c r="AO14">
        <f t="shared" si="1"/>
        <v>11</v>
      </c>
      <c r="AQ14" s="121">
        <v>11</v>
      </c>
      <c r="AR14" s="176" t="s">
        <v>1385</v>
      </c>
      <c r="AS14" s="177" t="str">
        <f>VLOOKUP(AO14,入力2!$BH$107:$BQ$146,4)</f>
        <v/>
      </c>
      <c r="AT14" s="176" t="str">
        <f>VLOOKUP(AO14,入力2!$BH$107:$BQ$146,8)</f>
        <v/>
      </c>
      <c r="AU14" s="113" t="str">
        <f>IF(RIGHT(VLOOKUP(AO14,入力2!$BH$107:$BQ$146,5))="段",LEFT(VLOOKUP(AO14,入力2!$BH$107:$BQ$146,5)),"")</f>
        <v/>
      </c>
      <c r="AV14" s="112" t="str">
        <f>IF(RIGHT(VLOOKUP(AO14,入力2!$BH$107:$BQ$146,5))="級",LEFT(VLOOKUP(AO14,入力2!$BH$107:$BQ$146,5)),"")</f>
        <v/>
      </c>
      <c r="AW14" s="112" t="str">
        <f>LEFT(VLOOKUP(AO14,入力2!$BH$107:$BQ$146,6),1)</f>
        <v/>
      </c>
      <c r="AX14" s="113" t="str">
        <f>VLOOKUP(AO14,入力2!$BH$107:$BQ$146,9)</f>
        <v/>
      </c>
      <c r="AY14" s="244" t="str">
        <f>VLOOKUP(AO14,入力2!$BH$107:$BQ$146,10)</f>
        <v/>
      </c>
    </row>
    <row r="15" spans="1:52" ht="18" customHeight="1">
      <c r="AC15">
        <f t="shared" si="0"/>
        <v>12</v>
      </c>
      <c r="AE15" s="122">
        <v>12</v>
      </c>
      <c r="AF15" s="271" t="str">
        <f>VLOOKUP(AC15,入力2!$BH$47:$BQ$106,4)</f>
        <v/>
      </c>
      <c r="AG15" s="271" t="str">
        <f>VLOOKUP(AC15,入力2!$BH$47:$BQ$106,8)</f>
        <v/>
      </c>
      <c r="AH15" s="152" t="str">
        <f>IF(RIGHT(VLOOKUP(AC15,入力2!$BH$47:$BQ$106,5))="段",LEFT(VLOOKUP(AC15,入力2!$BH$47:$BQ$106,5)),"")</f>
        <v/>
      </c>
      <c r="AI15" s="152" t="str">
        <f>IF(RIGHT(VLOOKUP(AC15,入力2!$BH$47:$BQ$106,5))="級",LEFT(VLOOKUP(AC15,入力2!$BH$47:$BQ$106,5)),"")</f>
        <v/>
      </c>
      <c r="AJ15" s="152" t="str">
        <f>LEFT(VLOOKUP(AC15,入力2!$BH$47:$BQ$106,6),1)</f>
        <v/>
      </c>
      <c r="AK15" s="152" t="str">
        <f>VLOOKUP(AC15,入力2!$BH$47:$BQ$106,9)</f>
        <v/>
      </c>
      <c r="AL15" s="247" t="str">
        <f>VLOOKUP(AC15,入力2!$BH$47:$BQ$106,10)</f>
        <v/>
      </c>
      <c r="AO15">
        <f t="shared" si="1"/>
        <v>12</v>
      </c>
      <c r="AQ15" s="130">
        <v>12</v>
      </c>
      <c r="AR15" s="172" t="s">
        <v>1386</v>
      </c>
      <c r="AS15" s="173" t="str">
        <f>VLOOKUP(AO15,入力2!$BH$107:$BQ$146,4)</f>
        <v/>
      </c>
      <c r="AT15" s="172" t="str">
        <f>VLOOKUP(AO15,入力2!$BH$107:$BQ$146,8)</f>
        <v/>
      </c>
      <c r="AU15" s="132" t="str">
        <f>IF(RIGHT(VLOOKUP(AO15,入力2!$BH$107:$BQ$146,5))="段",LEFT(VLOOKUP(AO15,入力2!$BH$107:$BQ$146,5)),"")</f>
        <v/>
      </c>
      <c r="AV15" s="131" t="str">
        <f>IF(RIGHT(VLOOKUP(AO15,入力2!$BH$107:$BQ$146,5))="級",LEFT(VLOOKUP(AO15,入力2!$BH$107:$BQ$146,5)),"")</f>
        <v/>
      </c>
      <c r="AW15" s="131" t="str">
        <f>LEFT(VLOOKUP(AO15,入力2!$BH$107:$BQ$146,6),1)</f>
        <v/>
      </c>
      <c r="AX15" s="132" t="str">
        <f>VLOOKUP(AO15,入力2!$BH$107:$BQ$146,9)</f>
        <v/>
      </c>
      <c r="AY15" s="243" t="str">
        <f>VLOOKUP(AO15,入力2!$BH$107:$BQ$146,10)</f>
        <v/>
      </c>
    </row>
    <row r="16" spans="1:52" s="127" customFormat="1" ht="18" customHeight="1" thickBot="1">
      <c r="A16" s="133">
        <v>1</v>
      </c>
      <c r="B16" s="133"/>
      <c r="D16" s="305" t="s">
        <v>1363</v>
      </c>
      <c r="E16" s="305"/>
      <c r="F16" s="305"/>
      <c r="G16" s="127">
        <f>A16</f>
        <v>1</v>
      </c>
      <c r="H16" s="126"/>
      <c r="I16" s="126"/>
      <c r="J16" s="126"/>
      <c r="K16" s="126"/>
      <c r="L16" s="126"/>
      <c r="M16" s="126"/>
      <c r="N16" s="126"/>
      <c r="O16" s="126"/>
      <c r="P16" s="306" t="s">
        <v>1364</v>
      </c>
      <c r="Q16" s="306"/>
      <c r="R16" s="306"/>
      <c r="S16" s="306"/>
      <c r="T16" s="306"/>
      <c r="U16" s="306"/>
      <c r="V16" s="306"/>
      <c r="W16" s="306"/>
      <c r="X16" s="306"/>
      <c r="Y16" s="306"/>
      <c r="Z16" s="306"/>
      <c r="AB16" s="133"/>
      <c r="AC16">
        <f t="shared" si="0"/>
        <v>13</v>
      </c>
      <c r="AE16" s="122">
        <v>13</v>
      </c>
      <c r="AF16" s="271" t="str">
        <f>VLOOKUP(AC16,入力2!$BH$47:$BQ$106,4)</f>
        <v/>
      </c>
      <c r="AG16" s="271" t="str">
        <f>VLOOKUP(AC16,入力2!$BH$47:$BQ$106,8)</f>
        <v/>
      </c>
      <c r="AH16" s="152" t="str">
        <f>IF(RIGHT(VLOOKUP(AC16,入力2!$BH$47:$BQ$106,5))="段",LEFT(VLOOKUP(AC16,入力2!$BH$47:$BQ$106,5)),"")</f>
        <v/>
      </c>
      <c r="AI16" s="152" t="str">
        <f>IF(RIGHT(VLOOKUP(AC16,入力2!$BH$47:$BQ$106,5))="級",LEFT(VLOOKUP(AC16,入力2!$BH$47:$BQ$106,5)),"")</f>
        <v/>
      </c>
      <c r="AJ16" s="152" t="str">
        <f>LEFT(VLOOKUP(AC16,入力2!$BH$47:$BQ$106,6),1)</f>
        <v/>
      </c>
      <c r="AK16" s="152" t="str">
        <f>VLOOKUP(AC16,入力2!$BH$47:$BQ$106,9)</f>
        <v/>
      </c>
      <c r="AL16" s="247" t="str">
        <f>VLOOKUP(AC16,入力2!$BH$47:$BQ$106,10)</f>
        <v/>
      </c>
      <c r="AO16">
        <f t="shared" si="1"/>
        <v>13</v>
      </c>
      <c r="AQ16" s="121">
        <v>13</v>
      </c>
      <c r="AR16" s="176" t="s">
        <v>1385</v>
      </c>
      <c r="AS16" s="177" t="str">
        <f>VLOOKUP(AO16,入力2!$BH$107:$BQ$146,4)</f>
        <v/>
      </c>
      <c r="AT16" s="176" t="str">
        <f>VLOOKUP(AO16,入力2!$BH$107:$BQ$146,8)</f>
        <v/>
      </c>
      <c r="AU16" s="113" t="str">
        <f>IF(RIGHT(VLOOKUP(AO16,入力2!$BH$107:$BQ$146,5))="段",LEFT(VLOOKUP(AO16,入力2!$BH$107:$BQ$146,5)),"")</f>
        <v/>
      </c>
      <c r="AV16" s="112" t="str">
        <f>IF(RIGHT(VLOOKUP(AO16,入力2!$BH$107:$BQ$146,5))="級",LEFT(VLOOKUP(AO16,入力2!$BH$107:$BQ$146,5)),"")</f>
        <v/>
      </c>
      <c r="AW16" s="112" t="str">
        <f>LEFT(VLOOKUP(AO16,入力2!$BH$107:$BQ$146,6),1)</f>
        <v/>
      </c>
      <c r="AX16" s="113" t="str">
        <f>VLOOKUP(AO16,入力2!$BH$107:$BQ$146,9)</f>
        <v/>
      </c>
      <c r="AY16" s="244" t="str">
        <f>VLOOKUP(AO16,入力2!$BH$107:$BQ$146,10)</f>
        <v/>
      </c>
    </row>
    <row r="17" spans="1:51" ht="18" customHeight="1">
      <c r="D17" s="118" t="s">
        <v>1365</v>
      </c>
      <c r="E17" s="333" t="s">
        <v>1366</v>
      </c>
      <c r="F17" s="334"/>
      <c r="G17" s="334"/>
      <c r="H17" s="334"/>
      <c r="I17" s="334"/>
      <c r="J17" s="334"/>
      <c r="K17" s="334"/>
      <c r="L17" s="335"/>
      <c r="M17" s="336" t="s">
        <v>1367</v>
      </c>
      <c r="N17" s="337"/>
      <c r="O17" s="337"/>
      <c r="P17" s="337"/>
      <c r="Q17" s="337"/>
      <c r="R17" s="338"/>
      <c r="S17" s="119" t="s">
        <v>1496</v>
      </c>
      <c r="T17" s="120" t="s">
        <v>1497</v>
      </c>
      <c r="U17" s="119" t="s">
        <v>1368</v>
      </c>
      <c r="V17" s="120" t="s">
        <v>1369</v>
      </c>
      <c r="W17" s="333" t="s">
        <v>1415</v>
      </c>
      <c r="X17" s="334"/>
      <c r="Y17" s="334"/>
      <c r="Z17" s="339"/>
      <c r="AC17">
        <f t="shared" si="0"/>
        <v>14</v>
      </c>
      <c r="AE17" s="122">
        <v>14</v>
      </c>
      <c r="AF17" s="271" t="str">
        <f>VLOOKUP(AC17,入力2!$BH$47:$BQ$106,4)</f>
        <v/>
      </c>
      <c r="AG17" s="271" t="str">
        <f>VLOOKUP(AC17,入力2!$BH$47:$BQ$106,8)</f>
        <v/>
      </c>
      <c r="AH17" s="152" t="str">
        <f>IF(RIGHT(VLOOKUP(AC17,入力2!$BH$47:$BQ$106,5))="段",LEFT(VLOOKUP(AC17,入力2!$BH$47:$BQ$106,5)),"")</f>
        <v/>
      </c>
      <c r="AI17" s="152" t="str">
        <f>IF(RIGHT(VLOOKUP(AC17,入力2!$BH$47:$BQ$106,5))="級",LEFT(VLOOKUP(AC17,入力2!$BH$47:$BQ$106,5)),"")</f>
        <v/>
      </c>
      <c r="AJ17" s="152" t="str">
        <f>LEFT(VLOOKUP(AC17,入力2!$BH$47:$BQ$106,6),1)</f>
        <v/>
      </c>
      <c r="AK17" s="152" t="str">
        <f>VLOOKUP(AC17,入力2!$BH$47:$BQ$106,9)</f>
        <v/>
      </c>
      <c r="AL17" s="247" t="str">
        <f>VLOOKUP(AC17,入力2!$BH$47:$BQ$106,10)</f>
        <v/>
      </c>
      <c r="AO17">
        <f t="shared" si="1"/>
        <v>14</v>
      </c>
      <c r="AQ17" s="130">
        <v>14</v>
      </c>
      <c r="AR17" s="172" t="s">
        <v>1386</v>
      </c>
      <c r="AS17" s="173" t="str">
        <f>VLOOKUP(AO17,入力2!$BH$107:$BQ$146,4)</f>
        <v/>
      </c>
      <c r="AT17" s="172" t="str">
        <f>VLOOKUP(AO17,入力2!$BH$107:$BQ$146,8)</f>
        <v/>
      </c>
      <c r="AU17" s="132" t="str">
        <f>IF(RIGHT(VLOOKUP(AO17,入力2!$BH$107:$BQ$146,5))="段",LEFT(VLOOKUP(AO17,入力2!$BH$107:$BQ$146,5)),"")</f>
        <v/>
      </c>
      <c r="AV17" s="131" t="str">
        <f>IF(RIGHT(VLOOKUP(AO17,入力2!$BH$107:$BQ$146,5))="級",LEFT(VLOOKUP(AO17,入力2!$BH$107:$BQ$146,5)),"")</f>
        <v/>
      </c>
      <c r="AW17" s="131" t="str">
        <f>LEFT(VLOOKUP(AO17,入力2!$BH$107:$BQ$146,6),1)</f>
        <v/>
      </c>
      <c r="AX17" s="132" t="str">
        <f>VLOOKUP(AO17,入力2!$BH$107:$BQ$146,9)</f>
        <v/>
      </c>
      <c r="AY17" s="243" t="str">
        <f>VLOOKUP(AO17,入力2!$BH$107:$BQ$146,10)</f>
        <v/>
      </c>
    </row>
    <row r="18" spans="1:51" ht="18" customHeight="1">
      <c r="A18">
        <f>(A16-1)*5+1</f>
        <v>1</v>
      </c>
      <c r="D18" s="121">
        <v>1</v>
      </c>
      <c r="E18" s="328" t="str">
        <f>VLOOKUP(A18,入力2!$BH$5:$BQ$46,4)</f>
        <v/>
      </c>
      <c r="F18" s="329"/>
      <c r="G18" s="329"/>
      <c r="H18" s="329"/>
      <c r="I18" s="329"/>
      <c r="J18" s="329"/>
      <c r="K18" s="329"/>
      <c r="L18" s="330"/>
      <c r="M18" s="328" t="str">
        <f>VLOOKUP(A18,入力2!$BH$5:$BQ$46,8)</f>
        <v/>
      </c>
      <c r="N18" s="329"/>
      <c r="O18" s="329"/>
      <c r="P18" s="329"/>
      <c r="Q18" s="329"/>
      <c r="R18" s="330"/>
      <c r="S18" s="112" t="str">
        <f>IF(RIGHT(VLOOKUP(A18,入力2!$BH$5:$BQ$46,5))="段",LEFT(VLOOKUP(A18,入力2!$BH$5:$BQ$46,5)),"")</f>
        <v/>
      </c>
      <c r="T18" s="112" t="str">
        <f>IF(RIGHT(VLOOKUP(A18,入力2!$BH$5:$BQ$46,5))="級",LEFT(VLOOKUP(A18,入力2!$BH$5:$BQ$46,5)),"")</f>
        <v/>
      </c>
      <c r="U18" s="112" t="str">
        <f>LEFT(VLOOKUP(A18,入力2!$BH$5:$BQ$46,6),1)</f>
        <v/>
      </c>
      <c r="V18" s="113" t="str">
        <f>VLOOKUP(A18,入力2!$BH$5:$BQ$46,9)</f>
        <v/>
      </c>
      <c r="W18" s="328" t="str">
        <f>VLOOKUP(A18,入力2!$BH$5:$BQ$46,10)</f>
        <v/>
      </c>
      <c r="X18" s="329"/>
      <c r="Y18" s="329"/>
      <c r="Z18" s="331"/>
      <c r="AC18">
        <f t="shared" si="0"/>
        <v>15</v>
      </c>
      <c r="AE18" s="122">
        <v>15</v>
      </c>
      <c r="AF18" s="271" t="str">
        <f>VLOOKUP(AC18,入力2!$BH$47:$BQ$106,4)</f>
        <v/>
      </c>
      <c r="AG18" s="271" t="str">
        <f>VLOOKUP(AC18,入力2!$BH$47:$BQ$106,8)</f>
        <v/>
      </c>
      <c r="AH18" s="152" t="str">
        <f>IF(RIGHT(VLOOKUP(AC18,入力2!$BH$47:$BQ$106,5))="段",LEFT(VLOOKUP(AC18,入力2!$BH$47:$BQ$106,5)),"")</f>
        <v/>
      </c>
      <c r="AI18" s="152" t="str">
        <f>IF(RIGHT(VLOOKUP(AC18,入力2!$BH$47:$BQ$106,5))="級",LEFT(VLOOKUP(AC18,入力2!$BH$47:$BQ$106,5)),"")</f>
        <v/>
      </c>
      <c r="AJ18" s="152" t="str">
        <f>LEFT(VLOOKUP(AC18,入力2!$BH$47:$BQ$106,6),1)</f>
        <v/>
      </c>
      <c r="AK18" s="152" t="str">
        <f>VLOOKUP(AC18,入力2!$BH$47:$BQ$106,9)</f>
        <v/>
      </c>
      <c r="AL18" s="247" t="str">
        <f>VLOOKUP(AC18,入力2!$BH$47:$BQ$106,10)</f>
        <v/>
      </c>
      <c r="AO18">
        <f t="shared" si="1"/>
        <v>15</v>
      </c>
      <c r="AQ18" s="121">
        <v>15</v>
      </c>
      <c r="AR18" s="176" t="s">
        <v>1385</v>
      </c>
      <c r="AS18" s="177" t="str">
        <f>VLOOKUP(AO18,入力2!$BH$107:$BQ$146,4)</f>
        <v/>
      </c>
      <c r="AT18" s="176" t="str">
        <f>VLOOKUP(AO18,入力2!$BH$107:$BQ$146,8)</f>
        <v/>
      </c>
      <c r="AU18" s="113" t="str">
        <f>IF(RIGHT(VLOOKUP(AO18,入力2!$BH$107:$BQ$146,5))="段",LEFT(VLOOKUP(AO18,入力2!$BH$107:$BQ$146,5)),"")</f>
        <v/>
      </c>
      <c r="AV18" s="112" t="str">
        <f>IF(RIGHT(VLOOKUP(AO18,入力2!$BH$107:$BQ$146,5))="級",LEFT(VLOOKUP(AO18,入力2!$BH$107:$BQ$146,5)),"")</f>
        <v/>
      </c>
      <c r="AW18" s="112" t="str">
        <f>LEFT(VLOOKUP(AO18,入力2!$BH$107:$BQ$146,6),1)</f>
        <v/>
      </c>
      <c r="AX18" s="113" t="str">
        <f>VLOOKUP(AO18,入力2!$BH$107:$BQ$146,9)</f>
        <v/>
      </c>
      <c r="AY18" s="244" t="str">
        <f>VLOOKUP(AO18,入力2!$BH$107:$BQ$146,10)</f>
        <v/>
      </c>
    </row>
    <row r="19" spans="1:51" ht="18" customHeight="1">
      <c r="A19">
        <f>A18+1</f>
        <v>2</v>
      </c>
      <c r="D19" s="122">
        <v>2</v>
      </c>
      <c r="E19" s="319" t="str">
        <f>VLOOKUP(A19,入力2!$BH$5:$BQ$46,4)</f>
        <v/>
      </c>
      <c r="F19" s="320"/>
      <c r="G19" s="320"/>
      <c r="H19" s="320"/>
      <c r="I19" s="320"/>
      <c r="J19" s="320"/>
      <c r="K19" s="320"/>
      <c r="L19" s="321"/>
      <c r="M19" s="319" t="str">
        <f>VLOOKUP(A19,入力2!$BH$5:$BQ$46,8)</f>
        <v/>
      </c>
      <c r="N19" s="320"/>
      <c r="O19" s="320"/>
      <c r="P19" s="320"/>
      <c r="Q19" s="320"/>
      <c r="R19" s="321"/>
      <c r="S19" s="112" t="str">
        <f>IF(RIGHT(VLOOKUP(A19,入力2!$BH$5:$BQ$46,5))="段",LEFT(VLOOKUP(A19,入力2!$BH$5:$BQ$46,5)),"")</f>
        <v/>
      </c>
      <c r="T19" s="112" t="str">
        <f>IF(RIGHT(VLOOKUP(A19,入力2!$BH$5:$BQ$46,5))="級",LEFT(VLOOKUP(A19,入力2!$BH$5:$BQ$46,5)),"")</f>
        <v/>
      </c>
      <c r="U19" s="112" t="str">
        <f>LEFT(VLOOKUP(A19,入力2!$BH$5:$BQ$46,6),1)</f>
        <v/>
      </c>
      <c r="V19" s="113" t="str">
        <f>VLOOKUP(A19,入力2!$BH$5:$BQ$46,9)</f>
        <v/>
      </c>
      <c r="W19" s="319" t="str">
        <f>VLOOKUP(A19,入力2!$BH$5:$BQ$46,10)</f>
        <v/>
      </c>
      <c r="X19" s="320"/>
      <c r="Y19" s="320"/>
      <c r="Z19" s="322"/>
      <c r="AC19">
        <f t="shared" si="0"/>
        <v>16</v>
      </c>
      <c r="AE19" s="122">
        <v>16</v>
      </c>
      <c r="AF19" s="271" t="str">
        <f>VLOOKUP(AC19,入力2!$BH$47:$BQ$106,4)</f>
        <v/>
      </c>
      <c r="AG19" s="271" t="str">
        <f>VLOOKUP(AC19,入力2!$BH$47:$BQ$106,8)</f>
        <v/>
      </c>
      <c r="AH19" s="152" t="str">
        <f>IF(RIGHT(VLOOKUP(AC19,入力2!$BH$47:$BQ$106,5))="段",LEFT(VLOOKUP(AC19,入力2!$BH$47:$BQ$106,5)),"")</f>
        <v/>
      </c>
      <c r="AI19" s="152" t="str">
        <f>IF(RIGHT(VLOOKUP(AC19,入力2!$BH$47:$BQ$106,5))="級",LEFT(VLOOKUP(AC19,入力2!$BH$47:$BQ$106,5)),"")</f>
        <v/>
      </c>
      <c r="AJ19" s="152" t="str">
        <f>LEFT(VLOOKUP(AC19,入力2!$BH$47:$BQ$106,6),1)</f>
        <v/>
      </c>
      <c r="AK19" s="152" t="str">
        <f>VLOOKUP(AC19,入力2!$BH$47:$BQ$106,9)</f>
        <v/>
      </c>
      <c r="AL19" s="247" t="str">
        <f>VLOOKUP(AC19,入力2!$BH$47:$BQ$106,10)</f>
        <v/>
      </c>
      <c r="AO19">
        <f t="shared" si="1"/>
        <v>16</v>
      </c>
      <c r="AQ19" s="130">
        <v>16</v>
      </c>
      <c r="AR19" s="172" t="s">
        <v>1386</v>
      </c>
      <c r="AS19" s="173" t="str">
        <f>VLOOKUP(AO19,入力2!$BH$107:$BQ$146,4)</f>
        <v/>
      </c>
      <c r="AT19" s="172" t="str">
        <f>VLOOKUP(AO19,入力2!$BH$107:$BQ$146,8)</f>
        <v/>
      </c>
      <c r="AU19" s="132" t="str">
        <f>IF(RIGHT(VLOOKUP(AO19,入力2!$BH$107:$BQ$146,5))="段",LEFT(VLOOKUP(AO19,入力2!$BH$107:$BQ$146,5)),"")</f>
        <v/>
      </c>
      <c r="AV19" s="131" t="str">
        <f>IF(RIGHT(VLOOKUP(AO19,入力2!$BH$107:$BQ$146,5))="級",LEFT(VLOOKUP(AO19,入力2!$BH$107:$BQ$146,5)),"")</f>
        <v/>
      </c>
      <c r="AW19" s="131" t="str">
        <f>LEFT(VLOOKUP(AO19,入力2!$BH$107:$BQ$146,6),1)</f>
        <v/>
      </c>
      <c r="AX19" s="132" t="str">
        <f>VLOOKUP(AO19,入力2!$BH$107:$BQ$146,9)</f>
        <v/>
      </c>
      <c r="AY19" s="243" t="str">
        <f>VLOOKUP(AO19,入力2!$BH$107:$BQ$146,10)</f>
        <v/>
      </c>
    </row>
    <row r="20" spans="1:51" ht="18" customHeight="1">
      <c r="A20">
        <f t="shared" ref="A20:A24" si="2">A19+1</f>
        <v>3</v>
      </c>
      <c r="D20" s="122">
        <v>3</v>
      </c>
      <c r="E20" s="319" t="str">
        <f>VLOOKUP(A20,入力2!$BH$5:$BQ$46,4)</f>
        <v/>
      </c>
      <c r="F20" s="320"/>
      <c r="G20" s="320"/>
      <c r="H20" s="320"/>
      <c r="I20" s="320"/>
      <c r="J20" s="320"/>
      <c r="K20" s="320"/>
      <c r="L20" s="321"/>
      <c r="M20" s="319" t="str">
        <f>VLOOKUP(A20,入力2!$BH$5:$BQ$46,8)</f>
        <v/>
      </c>
      <c r="N20" s="320"/>
      <c r="O20" s="320"/>
      <c r="P20" s="320"/>
      <c r="Q20" s="320"/>
      <c r="R20" s="321"/>
      <c r="S20" s="112" t="str">
        <f>IF(RIGHT(VLOOKUP(A20,入力2!$BH$5:$BQ$46,5))="段",LEFT(VLOOKUP(A20,入力2!$BH$5:$BQ$46,5)),"")</f>
        <v/>
      </c>
      <c r="T20" s="112" t="str">
        <f>IF(RIGHT(VLOOKUP(A20,入力2!$BH$5:$BQ$46,5))="級",LEFT(VLOOKUP(A20,入力2!$BH$5:$BQ$46,5)),"")</f>
        <v/>
      </c>
      <c r="U20" s="112" t="str">
        <f>LEFT(VLOOKUP(A20,入力2!$BH$5:$BQ$46,6),1)</f>
        <v/>
      </c>
      <c r="V20" s="113" t="str">
        <f>VLOOKUP(A20,入力2!$BH$5:$BQ$46,9)</f>
        <v/>
      </c>
      <c r="W20" s="319" t="str">
        <f>VLOOKUP(A20,入力2!$BH$5:$BQ$46,10)</f>
        <v/>
      </c>
      <c r="X20" s="320"/>
      <c r="Y20" s="320"/>
      <c r="Z20" s="322"/>
      <c r="AC20">
        <f t="shared" si="0"/>
        <v>17</v>
      </c>
      <c r="AE20" s="122">
        <v>17</v>
      </c>
      <c r="AF20" s="271" t="str">
        <f>VLOOKUP(AC20,入力2!$BH$47:$BQ$106,4)</f>
        <v/>
      </c>
      <c r="AG20" s="271" t="str">
        <f>VLOOKUP(AC20,入力2!$BH$47:$BQ$106,8)</f>
        <v/>
      </c>
      <c r="AH20" s="152" t="str">
        <f>IF(RIGHT(VLOOKUP(AC20,入力2!$BH$47:$BQ$106,5))="段",LEFT(VLOOKUP(AC20,入力2!$BH$47:$BQ$106,5)),"")</f>
        <v/>
      </c>
      <c r="AI20" s="152" t="str">
        <f>IF(RIGHT(VLOOKUP(AC20,入力2!$BH$47:$BQ$106,5))="級",LEFT(VLOOKUP(AC20,入力2!$BH$47:$BQ$106,5)),"")</f>
        <v/>
      </c>
      <c r="AJ20" s="152" t="str">
        <f>LEFT(VLOOKUP(AC20,入力2!$BH$47:$BQ$106,6),1)</f>
        <v/>
      </c>
      <c r="AK20" s="152" t="str">
        <f>VLOOKUP(AC20,入力2!$BH$47:$BQ$106,9)</f>
        <v/>
      </c>
      <c r="AL20" s="247" t="str">
        <f>VLOOKUP(AC20,入力2!$BH$47:$BQ$106,10)</f>
        <v/>
      </c>
      <c r="AO20">
        <f t="shared" si="1"/>
        <v>17</v>
      </c>
      <c r="AQ20" s="121">
        <v>17</v>
      </c>
      <c r="AR20" s="176" t="s">
        <v>1385</v>
      </c>
      <c r="AS20" s="177" t="str">
        <f>VLOOKUP(AO20,入力2!$BH$107:$BQ$146,4)</f>
        <v/>
      </c>
      <c r="AT20" s="176" t="str">
        <f>VLOOKUP(AO20,入力2!$BH$107:$BQ$146,8)</f>
        <v/>
      </c>
      <c r="AU20" s="113" t="str">
        <f>IF(RIGHT(VLOOKUP(AO20,入力2!$BH$107:$BQ$146,5))="段",LEFT(VLOOKUP(AO20,入力2!$BH$107:$BQ$146,5)),"")</f>
        <v/>
      </c>
      <c r="AV20" s="112" t="str">
        <f>IF(RIGHT(VLOOKUP(AO20,入力2!$BH$107:$BQ$146,5))="級",LEFT(VLOOKUP(AO20,入力2!$BH$107:$BQ$146,5)),"")</f>
        <v/>
      </c>
      <c r="AW20" s="112" t="str">
        <f>LEFT(VLOOKUP(AO20,入力2!$BH$107:$BQ$146,6),1)</f>
        <v/>
      </c>
      <c r="AX20" s="113" t="str">
        <f>VLOOKUP(AO20,入力2!$BH$107:$BQ$146,9)</f>
        <v/>
      </c>
      <c r="AY20" s="244" t="str">
        <f>VLOOKUP(AO20,入力2!$BH$107:$BQ$146,10)</f>
        <v/>
      </c>
    </row>
    <row r="21" spans="1:51" ht="18" customHeight="1">
      <c r="A21">
        <f t="shared" si="2"/>
        <v>4</v>
      </c>
      <c r="D21" s="122">
        <v>4</v>
      </c>
      <c r="E21" s="319" t="str">
        <f>VLOOKUP(A21,入力2!$BH$5:$BQ$46,4)</f>
        <v/>
      </c>
      <c r="F21" s="320"/>
      <c r="G21" s="320"/>
      <c r="H21" s="320"/>
      <c r="I21" s="320"/>
      <c r="J21" s="320"/>
      <c r="K21" s="320"/>
      <c r="L21" s="321"/>
      <c r="M21" s="319" t="str">
        <f>VLOOKUP(A21,入力2!$BH$5:$BQ$46,8)</f>
        <v/>
      </c>
      <c r="N21" s="320"/>
      <c r="O21" s="320"/>
      <c r="P21" s="320"/>
      <c r="Q21" s="320"/>
      <c r="R21" s="321"/>
      <c r="S21" s="112" t="str">
        <f>IF(RIGHT(VLOOKUP(A21,入力2!$BH$5:$BQ$46,5))="段",LEFT(VLOOKUP(A21,入力2!$BH$5:$BQ$46,5)),"")</f>
        <v/>
      </c>
      <c r="T21" s="112" t="str">
        <f>IF(RIGHT(VLOOKUP(A21,入力2!$BH$5:$BQ$46,5))="級",LEFT(VLOOKUP(A21,入力2!$BH$5:$BQ$46,5)),"")</f>
        <v/>
      </c>
      <c r="U21" s="112" t="str">
        <f>LEFT(VLOOKUP(A21,入力2!$BH$5:$BQ$46,6),1)</f>
        <v/>
      </c>
      <c r="V21" s="113" t="str">
        <f>VLOOKUP(A21,入力2!$BH$5:$BQ$46,9)</f>
        <v/>
      </c>
      <c r="W21" s="319" t="str">
        <f>VLOOKUP(A21,入力2!$BH$5:$BQ$46,10)</f>
        <v/>
      </c>
      <c r="X21" s="320"/>
      <c r="Y21" s="320"/>
      <c r="Z21" s="322"/>
      <c r="AC21">
        <f t="shared" si="0"/>
        <v>18</v>
      </c>
      <c r="AE21" s="122">
        <v>18</v>
      </c>
      <c r="AF21" s="271" t="str">
        <f>VLOOKUP(AC21,入力2!$BH$47:$BQ$106,4)</f>
        <v/>
      </c>
      <c r="AG21" s="271" t="str">
        <f>VLOOKUP(AC21,入力2!$BH$47:$BQ$106,8)</f>
        <v/>
      </c>
      <c r="AH21" s="152" t="str">
        <f>IF(RIGHT(VLOOKUP(AC21,入力2!$BH$47:$BQ$106,5))="段",LEFT(VLOOKUP(AC21,入力2!$BH$47:$BQ$106,5)),"")</f>
        <v/>
      </c>
      <c r="AI21" s="152" t="str">
        <f>IF(RIGHT(VLOOKUP(AC21,入力2!$BH$47:$BQ$106,5))="級",LEFT(VLOOKUP(AC21,入力2!$BH$47:$BQ$106,5)),"")</f>
        <v/>
      </c>
      <c r="AJ21" s="152" t="str">
        <f>LEFT(VLOOKUP(AC21,入力2!$BH$47:$BQ$106,6),1)</f>
        <v/>
      </c>
      <c r="AK21" s="152" t="str">
        <f>VLOOKUP(AC21,入力2!$BH$47:$BQ$106,9)</f>
        <v/>
      </c>
      <c r="AL21" s="247" t="str">
        <f>VLOOKUP(AC21,入力2!$BH$47:$BQ$106,10)</f>
        <v/>
      </c>
      <c r="AO21">
        <f t="shared" si="1"/>
        <v>18</v>
      </c>
      <c r="AQ21" s="130">
        <v>18</v>
      </c>
      <c r="AR21" s="172" t="s">
        <v>1386</v>
      </c>
      <c r="AS21" s="173" t="str">
        <f>VLOOKUP(AO21,入力2!$BH$107:$BQ$146,4)</f>
        <v/>
      </c>
      <c r="AT21" s="172" t="str">
        <f>VLOOKUP(AO21,入力2!$BH$107:$BQ$146,8)</f>
        <v/>
      </c>
      <c r="AU21" s="132" t="str">
        <f>IF(RIGHT(VLOOKUP(AO21,入力2!$BH$107:$BQ$146,5))="段",LEFT(VLOOKUP(AO21,入力2!$BH$107:$BQ$146,5)),"")</f>
        <v/>
      </c>
      <c r="AV21" s="131" t="str">
        <f>IF(RIGHT(VLOOKUP(AO21,入力2!$BH$107:$BQ$146,5))="級",LEFT(VLOOKUP(AO21,入力2!$BH$107:$BQ$146,5)),"")</f>
        <v/>
      </c>
      <c r="AW21" s="131" t="str">
        <f>LEFT(VLOOKUP(AO21,入力2!$BH$107:$BQ$146,6),1)</f>
        <v/>
      </c>
      <c r="AX21" s="132" t="str">
        <f>VLOOKUP(AO21,入力2!$BH$107:$BQ$146,9)</f>
        <v/>
      </c>
      <c r="AY21" s="243" t="str">
        <f>VLOOKUP(AO21,入力2!$BH$107:$BQ$146,10)</f>
        <v/>
      </c>
    </row>
    <row r="22" spans="1:51" ht="18" customHeight="1">
      <c r="A22">
        <f t="shared" si="2"/>
        <v>5</v>
      </c>
      <c r="D22" s="150">
        <v>5</v>
      </c>
      <c r="E22" s="316" t="str">
        <f>VLOOKUP(A22,入力2!$BH$5:$BQ$46,4)</f>
        <v/>
      </c>
      <c r="F22" s="317"/>
      <c r="G22" s="317"/>
      <c r="H22" s="317"/>
      <c r="I22" s="317"/>
      <c r="J22" s="317"/>
      <c r="K22" s="317"/>
      <c r="L22" s="318"/>
      <c r="M22" s="316" t="str">
        <f>VLOOKUP(A22,入力2!$BH$5:$BQ$46,8)</f>
        <v/>
      </c>
      <c r="N22" s="317"/>
      <c r="O22" s="317"/>
      <c r="P22" s="317"/>
      <c r="Q22" s="317"/>
      <c r="R22" s="318"/>
      <c r="S22" s="182" t="str">
        <f>IF(RIGHT(VLOOKUP(A22,入力2!$BH$5:$BQ$46,5))="段",LEFT(VLOOKUP(A22,入力2!$BH$5:$BQ$46,5)),"")</f>
        <v/>
      </c>
      <c r="T22" s="182" t="str">
        <f>IF(RIGHT(VLOOKUP(A22,入力2!$BH$5:$BQ$46,5))="級",LEFT(VLOOKUP(A22,入力2!$BH$5:$BQ$46,5)),"")</f>
        <v/>
      </c>
      <c r="U22" s="182" t="str">
        <f>LEFT(VLOOKUP(A22,入力2!$BH$5:$BQ$46,6),1)</f>
        <v/>
      </c>
      <c r="V22" s="183" t="str">
        <f>VLOOKUP(A22,入力2!$BH$5:$BQ$46,9)</f>
        <v/>
      </c>
      <c r="W22" s="316" t="str">
        <f>VLOOKUP(A22,入力2!$BH$5:$BQ$46,10)</f>
        <v/>
      </c>
      <c r="X22" s="317"/>
      <c r="Y22" s="317"/>
      <c r="Z22" s="390"/>
      <c r="AC22">
        <f t="shared" si="0"/>
        <v>19</v>
      </c>
      <c r="AE22" s="122">
        <v>19</v>
      </c>
      <c r="AF22" s="271" t="str">
        <f>VLOOKUP(AC22,入力2!$BH$47:$BQ$106,4)</f>
        <v/>
      </c>
      <c r="AG22" s="271" t="str">
        <f>VLOOKUP(AC22,入力2!$BH$47:$BQ$106,8)</f>
        <v/>
      </c>
      <c r="AH22" s="152" t="str">
        <f>IF(RIGHT(VLOOKUP(AC22,入力2!$BH$47:$BQ$106,5))="段",LEFT(VLOOKUP(AC22,入力2!$BH$47:$BQ$106,5)),"")</f>
        <v/>
      </c>
      <c r="AI22" s="152" t="str">
        <f>IF(RIGHT(VLOOKUP(AC22,入力2!$BH$47:$BQ$106,5))="級",LEFT(VLOOKUP(AC22,入力2!$BH$47:$BQ$106,5)),"")</f>
        <v/>
      </c>
      <c r="AJ22" s="152" t="str">
        <f>LEFT(VLOOKUP(AC22,入力2!$BH$47:$BQ$106,6),1)</f>
        <v/>
      </c>
      <c r="AK22" s="152" t="str">
        <f>VLOOKUP(AC22,入力2!$BH$47:$BQ$106,9)</f>
        <v/>
      </c>
      <c r="AL22" s="247" t="str">
        <f>VLOOKUP(AC22,入力2!$BH$47:$BQ$106,10)</f>
        <v/>
      </c>
      <c r="AO22">
        <f t="shared" si="1"/>
        <v>19</v>
      </c>
      <c r="AQ22" s="121">
        <v>19</v>
      </c>
      <c r="AR22" s="176" t="s">
        <v>1385</v>
      </c>
      <c r="AS22" s="177" t="str">
        <f>VLOOKUP(AO22,入力2!$BH$107:$BQ$146,4)</f>
        <v/>
      </c>
      <c r="AT22" s="176" t="str">
        <f>VLOOKUP(AO22,入力2!$BH$107:$BQ$146,8)</f>
        <v/>
      </c>
      <c r="AU22" s="113" t="str">
        <f>IF(RIGHT(VLOOKUP(AO22,入力2!$BH$107:$BQ$146,5))="段",LEFT(VLOOKUP(AO22,入力2!$BH$107:$BQ$146,5)),"")</f>
        <v/>
      </c>
      <c r="AV22" s="112" t="str">
        <f>IF(RIGHT(VLOOKUP(AO22,入力2!$BH$107:$BQ$146,5))="級",LEFT(VLOOKUP(AO22,入力2!$BH$107:$BQ$146,5)),"")</f>
        <v/>
      </c>
      <c r="AW22" s="112" t="str">
        <f>LEFT(VLOOKUP(AO22,入力2!$BH$107:$BQ$146,6),1)</f>
        <v/>
      </c>
      <c r="AX22" s="113" t="str">
        <f>VLOOKUP(AO22,入力2!$BH$107:$BQ$146,9)</f>
        <v/>
      </c>
      <c r="AY22" s="244" t="str">
        <f>VLOOKUP(AO22,入力2!$BH$107:$BQ$146,10)</f>
        <v/>
      </c>
    </row>
    <row r="23" spans="1:51" s="127" customFormat="1" ht="18" customHeight="1">
      <c r="A23">
        <f t="shared" si="2"/>
        <v>6</v>
      </c>
      <c r="D23" s="122">
        <v>6</v>
      </c>
      <c r="E23" s="319" t="str">
        <f>VLOOKUP(A23,入力2!$BH$5:$BQ$46,4)</f>
        <v/>
      </c>
      <c r="F23" s="320"/>
      <c r="G23" s="320"/>
      <c r="H23" s="320"/>
      <c r="I23" s="320"/>
      <c r="J23" s="320"/>
      <c r="K23" s="320"/>
      <c r="L23" s="321"/>
      <c r="M23" s="319" t="str">
        <f>VLOOKUP(A23,入力2!$BH$5:$BQ$46,8)</f>
        <v/>
      </c>
      <c r="N23" s="320"/>
      <c r="O23" s="320"/>
      <c r="P23" s="320"/>
      <c r="Q23" s="320"/>
      <c r="R23" s="321"/>
      <c r="S23" s="112" t="str">
        <f>IF(RIGHT(VLOOKUP(A23,入力2!$BH$5:$BQ$46,5))="段",LEFT(VLOOKUP(A23,入力2!$BH$5:$BQ$46,5)),"")</f>
        <v/>
      </c>
      <c r="T23" s="112" t="str">
        <f>IF(RIGHT(VLOOKUP(A23,入力2!$BH$5:$BQ$46,5))="級",LEFT(VLOOKUP(A23,入力2!$BH$5:$BQ$46,5)),"")</f>
        <v/>
      </c>
      <c r="U23" s="112" t="str">
        <f>LEFT(VLOOKUP(A23,入力2!$BH$5:$BQ$46,6),1)</f>
        <v/>
      </c>
      <c r="V23" s="113" t="str">
        <f>VLOOKUP(A23,入力2!$BH$5:$BQ$46,9)</f>
        <v/>
      </c>
      <c r="W23" s="319" t="str">
        <f>VLOOKUP(A23,入力2!$BH$5:$BQ$46,10)</f>
        <v/>
      </c>
      <c r="X23" s="320"/>
      <c r="Y23" s="320"/>
      <c r="Z23" s="322"/>
      <c r="AC23">
        <f t="shared" si="0"/>
        <v>20</v>
      </c>
      <c r="AE23" s="122">
        <v>20</v>
      </c>
      <c r="AF23" s="271" t="str">
        <f>VLOOKUP(AC23,入力2!$BH$47:$BQ$106,4)</f>
        <v/>
      </c>
      <c r="AG23" s="271" t="str">
        <f>VLOOKUP(AC23,入力2!$BH$47:$BQ$106,8)</f>
        <v/>
      </c>
      <c r="AH23" s="152" t="str">
        <f>IF(RIGHT(VLOOKUP(AC23,入力2!$BH$47:$BQ$106,5))="段",LEFT(VLOOKUP(AC23,入力2!$BH$47:$BQ$106,5)),"")</f>
        <v/>
      </c>
      <c r="AI23" s="152" t="str">
        <f>IF(RIGHT(VLOOKUP(AC23,入力2!$BH$47:$BQ$106,5))="級",LEFT(VLOOKUP(AC23,入力2!$BH$47:$BQ$106,5)),"")</f>
        <v/>
      </c>
      <c r="AJ23" s="152" t="str">
        <f>LEFT(VLOOKUP(AC23,入力2!$BH$47:$BQ$106,6),1)</f>
        <v/>
      </c>
      <c r="AK23" s="152" t="str">
        <f>VLOOKUP(AC23,入力2!$BH$47:$BQ$106,9)</f>
        <v/>
      </c>
      <c r="AL23" s="247" t="str">
        <f>VLOOKUP(AC23,入力2!$BH$47:$BQ$106,10)</f>
        <v/>
      </c>
      <c r="AO23">
        <f t="shared" si="1"/>
        <v>20</v>
      </c>
      <c r="AQ23" s="130">
        <v>20</v>
      </c>
      <c r="AR23" s="172" t="s">
        <v>1386</v>
      </c>
      <c r="AS23" s="173" t="str">
        <f>VLOOKUP(AO23,入力2!$BH$107:$BQ$146,4)</f>
        <v/>
      </c>
      <c r="AT23" s="172" t="str">
        <f>VLOOKUP(AO23,入力2!$BH$107:$BQ$146,8)</f>
        <v/>
      </c>
      <c r="AU23" s="132" t="str">
        <f>IF(RIGHT(VLOOKUP(AO23,入力2!$BH$107:$BQ$146,5))="段",LEFT(VLOOKUP(AO23,入力2!$BH$107:$BQ$146,5)),"")</f>
        <v/>
      </c>
      <c r="AV23" s="131" t="str">
        <f>IF(RIGHT(VLOOKUP(AO23,入力2!$BH$107:$BQ$146,5))="級",LEFT(VLOOKUP(AO23,入力2!$BH$107:$BQ$146,5)),"")</f>
        <v/>
      </c>
      <c r="AW23" s="131" t="str">
        <f>LEFT(VLOOKUP(AO23,入力2!$BH$107:$BQ$146,6),1)</f>
        <v/>
      </c>
      <c r="AX23" s="132" t="str">
        <f>VLOOKUP(AO23,入力2!$BH$107:$BQ$146,9)</f>
        <v/>
      </c>
      <c r="AY23" s="243" t="str">
        <f>VLOOKUP(AO23,入力2!$BH$107:$BQ$146,10)</f>
        <v/>
      </c>
    </row>
    <row r="24" spans="1:51" ht="18" customHeight="1" thickBot="1">
      <c r="A24">
        <f t="shared" si="2"/>
        <v>7</v>
      </c>
      <c r="B24" s="126"/>
      <c r="D24" s="123">
        <v>7</v>
      </c>
      <c r="E24" s="312" t="str">
        <f>VLOOKUP(A24,入力2!$BH$5:$BQ$46,4)</f>
        <v/>
      </c>
      <c r="F24" s="313"/>
      <c r="G24" s="313"/>
      <c r="H24" s="313"/>
      <c r="I24" s="313"/>
      <c r="J24" s="313"/>
      <c r="K24" s="313"/>
      <c r="L24" s="314"/>
      <c r="M24" s="312" t="str">
        <f>VLOOKUP(A24,入力2!$BH$5:$BQ$46,8)</f>
        <v/>
      </c>
      <c r="N24" s="313"/>
      <c r="O24" s="313"/>
      <c r="P24" s="313"/>
      <c r="Q24" s="313"/>
      <c r="R24" s="314"/>
      <c r="S24" s="116" t="str">
        <f>IF(RIGHT(VLOOKUP(A24,入力2!$BH$5:$BQ$46,5))="段",LEFT(VLOOKUP(A24,入力2!$BH$5:$BQ$46,5)),"")</f>
        <v/>
      </c>
      <c r="T24" s="116" t="str">
        <f>IF(RIGHT(VLOOKUP(A24,入力2!$BH$5:$BQ$46,5))="級",LEFT(VLOOKUP(A24,入力2!$BH$5:$BQ$46,5)),"")</f>
        <v/>
      </c>
      <c r="U24" s="116" t="str">
        <f>LEFT(VLOOKUP(A24,入力2!$BH$5:$BQ$46,6),1)</f>
        <v/>
      </c>
      <c r="V24" s="117" t="str">
        <f>VLOOKUP(A24,入力2!$BH$5:$BQ$46,9)</f>
        <v/>
      </c>
      <c r="W24" s="312" t="str">
        <f>VLOOKUP(A24,入力2!$BH$5:$BQ$46,10)</f>
        <v/>
      </c>
      <c r="X24" s="313"/>
      <c r="Y24" s="313"/>
      <c r="Z24" s="315"/>
      <c r="AC24">
        <f t="shared" si="0"/>
        <v>21</v>
      </c>
      <c r="AE24" s="122">
        <v>21</v>
      </c>
      <c r="AF24" s="271" t="str">
        <f>VLOOKUP(AC24,入力2!$BH$47:$BQ$106,4)</f>
        <v/>
      </c>
      <c r="AG24" s="271" t="str">
        <f>VLOOKUP(AC24,入力2!$BH$47:$BQ$106,8)</f>
        <v/>
      </c>
      <c r="AH24" s="152" t="str">
        <f>IF(RIGHT(VLOOKUP(AC24,入力2!$BH$47:$BQ$106,5))="段",LEFT(VLOOKUP(AC24,入力2!$BH$47:$BQ$106,5)),"")</f>
        <v/>
      </c>
      <c r="AI24" s="152" t="str">
        <f>IF(RIGHT(VLOOKUP(AC24,入力2!$BH$47:$BQ$106,5))="級",LEFT(VLOOKUP(AC24,入力2!$BH$47:$BQ$106,5)),"")</f>
        <v/>
      </c>
      <c r="AJ24" s="152" t="str">
        <f>LEFT(VLOOKUP(AC24,入力2!$BH$47:$BQ$106,6),1)</f>
        <v/>
      </c>
      <c r="AK24" s="152" t="str">
        <f>VLOOKUP(AC24,入力2!$BH$47:$BQ$106,9)</f>
        <v/>
      </c>
      <c r="AL24" s="247" t="str">
        <f>VLOOKUP(AC24,入力2!$BH$47:$BQ$106,10)</f>
        <v/>
      </c>
      <c r="AO24">
        <f t="shared" si="1"/>
        <v>21</v>
      </c>
      <c r="AQ24" s="121">
        <v>21</v>
      </c>
      <c r="AR24" s="176" t="s">
        <v>1385</v>
      </c>
      <c r="AS24" s="177" t="str">
        <f>VLOOKUP(AO24,入力2!$BH$107:$BQ$146,4)</f>
        <v/>
      </c>
      <c r="AT24" s="176" t="str">
        <f>VLOOKUP(AO24,入力2!$BH$107:$BQ$146,8)</f>
        <v/>
      </c>
      <c r="AU24" s="113" t="str">
        <f>IF(RIGHT(VLOOKUP(AO24,入力2!$BH$107:$BQ$146,5))="段",LEFT(VLOOKUP(AO24,入力2!$BH$107:$BQ$146,5)),"")</f>
        <v/>
      </c>
      <c r="AV24" s="112" t="str">
        <f>IF(RIGHT(VLOOKUP(AO24,入力2!$BH$107:$BQ$146,5))="級",LEFT(VLOOKUP(AO24,入力2!$BH$107:$BQ$146,5)),"")</f>
        <v/>
      </c>
      <c r="AW24" s="112" t="str">
        <f>LEFT(VLOOKUP(AO24,入力2!$BH$107:$BQ$146,6),1)</f>
        <v/>
      </c>
      <c r="AX24" s="113" t="str">
        <f>VLOOKUP(AO24,入力2!$BH$107:$BQ$146,9)</f>
        <v/>
      </c>
      <c r="AY24" s="244" t="str">
        <f>VLOOKUP(AO24,入力2!$BH$107:$BQ$146,10)</f>
        <v/>
      </c>
    </row>
    <row r="25" spans="1:51" ht="18" customHeight="1">
      <c r="A25">
        <f>(A24-1)*5+1</f>
        <v>31</v>
      </c>
      <c r="D25" s="180"/>
      <c r="E25" s="6"/>
      <c r="F25" s="6"/>
      <c r="G25" s="6"/>
      <c r="H25" s="6"/>
      <c r="I25" s="6"/>
      <c r="J25" s="6"/>
      <c r="K25" s="6"/>
      <c r="L25" s="6"/>
      <c r="M25" s="6"/>
      <c r="N25" s="6"/>
      <c r="O25" s="6"/>
      <c r="P25" s="6"/>
      <c r="Q25" s="6"/>
      <c r="R25" s="6"/>
      <c r="S25" s="167"/>
      <c r="T25" s="167"/>
      <c r="U25" s="167"/>
      <c r="V25" s="167"/>
      <c r="W25" s="6"/>
      <c r="X25" s="6"/>
      <c r="Y25" s="6"/>
      <c r="Z25" s="6"/>
      <c r="AC25">
        <f t="shared" si="0"/>
        <v>22</v>
      </c>
      <c r="AE25" s="122">
        <v>22</v>
      </c>
      <c r="AF25" s="271" t="str">
        <f>VLOOKUP(AC25,入力2!$BH$47:$BQ$106,4)</f>
        <v/>
      </c>
      <c r="AG25" s="271" t="str">
        <f>VLOOKUP(AC25,入力2!$BH$47:$BQ$106,8)</f>
        <v/>
      </c>
      <c r="AH25" s="152" t="str">
        <f>IF(RIGHT(VLOOKUP(AC25,入力2!$BH$47:$BQ$106,5))="段",LEFT(VLOOKUP(AC25,入力2!$BH$47:$BQ$106,5)),"")</f>
        <v/>
      </c>
      <c r="AI25" s="152" t="str">
        <f>IF(RIGHT(VLOOKUP(AC25,入力2!$BH$47:$BQ$106,5))="級",LEFT(VLOOKUP(AC25,入力2!$BH$47:$BQ$106,5)),"")</f>
        <v/>
      </c>
      <c r="AJ25" s="152" t="str">
        <f>LEFT(VLOOKUP(AC25,入力2!$BH$47:$BQ$106,6),1)</f>
        <v/>
      </c>
      <c r="AK25" s="152" t="str">
        <f>VLOOKUP(AC25,入力2!$BH$47:$BQ$106,9)</f>
        <v/>
      </c>
      <c r="AL25" s="247" t="str">
        <f>VLOOKUP(AC25,入力2!$BH$47:$BQ$106,10)</f>
        <v/>
      </c>
      <c r="AO25">
        <f t="shared" si="1"/>
        <v>22</v>
      </c>
      <c r="AQ25" s="130">
        <v>22</v>
      </c>
      <c r="AR25" s="172" t="s">
        <v>1386</v>
      </c>
      <c r="AS25" s="173" t="str">
        <f>VLOOKUP(AO25,入力2!$BH$107:$BQ$146,4)</f>
        <v/>
      </c>
      <c r="AT25" s="172" t="str">
        <f>VLOOKUP(AO25,入力2!$BH$107:$BQ$146,8)</f>
        <v/>
      </c>
      <c r="AU25" s="132" t="str">
        <f>IF(RIGHT(VLOOKUP(AO25,入力2!$BH$107:$BQ$146,5))="段",LEFT(VLOOKUP(AO25,入力2!$BH$107:$BQ$146,5)),"")</f>
        <v/>
      </c>
      <c r="AV25" s="131" t="str">
        <f>IF(RIGHT(VLOOKUP(AO25,入力2!$BH$107:$BQ$146,5))="級",LEFT(VLOOKUP(AO25,入力2!$BH$107:$BQ$146,5)),"")</f>
        <v/>
      </c>
      <c r="AW25" s="131" t="str">
        <f>LEFT(VLOOKUP(AO25,入力2!$BH$107:$BQ$146,6),1)</f>
        <v/>
      </c>
      <c r="AX25" s="132" t="str">
        <f>VLOOKUP(AO25,入力2!$BH$107:$BQ$146,9)</f>
        <v/>
      </c>
      <c r="AY25" s="243" t="str">
        <f>VLOOKUP(AO25,入力2!$BH$107:$BQ$146,10)</f>
        <v/>
      </c>
    </row>
    <row r="26" spans="1:51" ht="18" customHeight="1">
      <c r="A26">
        <f>A25+1</f>
        <v>32</v>
      </c>
      <c r="D26" s="180"/>
      <c r="E26" s="6"/>
      <c r="F26" s="6"/>
      <c r="G26" s="6"/>
      <c r="H26" s="6"/>
      <c r="I26" s="6"/>
      <c r="J26" s="6"/>
      <c r="K26" s="6"/>
      <c r="L26" s="6"/>
      <c r="M26" s="6"/>
      <c r="N26" s="6"/>
      <c r="O26" s="6"/>
      <c r="P26" s="6"/>
      <c r="Q26" s="6"/>
      <c r="R26" s="6"/>
      <c r="S26" s="167"/>
      <c r="T26" s="167"/>
      <c r="U26" s="167"/>
      <c r="V26" s="167"/>
      <c r="W26" s="6"/>
      <c r="X26" s="6"/>
      <c r="Y26" s="6"/>
      <c r="Z26" s="6"/>
      <c r="AC26">
        <f t="shared" si="0"/>
        <v>23</v>
      </c>
      <c r="AE26" s="122">
        <v>23</v>
      </c>
      <c r="AF26" s="271" t="str">
        <f>VLOOKUP(AC26,入力2!$BH$47:$BQ$106,4)</f>
        <v/>
      </c>
      <c r="AG26" s="271" t="str">
        <f>VLOOKUP(AC26,入力2!$BH$47:$BQ$106,8)</f>
        <v/>
      </c>
      <c r="AH26" s="152" t="str">
        <f>IF(RIGHT(VLOOKUP(AC26,入力2!$BH$47:$BQ$106,5))="段",LEFT(VLOOKUP(AC26,入力2!$BH$47:$BQ$106,5)),"")</f>
        <v/>
      </c>
      <c r="AI26" s="152" t="str">
        <f>IF(RIGHT(VLOOKUP(AC26,入力2!$BH$47:$BQ$106,5))="級",LEFT(VLOOKUP(AC26,入力2!$BH$47:$BQ$106,5)),"")</f>
        <v/>
      </c>
      <c r="AJ26" s="152" t="str">
        <f>LEFT(VLOOKUP(AC26,入力2!$BH$47:$BQ$106,6),1)</f>
        <v/>
      </c>
      <c r="AK26" s="152" t="str">
        <f>VLOOKUP(AC26,入力2!$BH$47:$BQ$106,9)</f>
        <v/>
      </c>
      <c r="AL26" s="247" t="str">
        <f>VLOOKUP(AC26,入力2!$BH$47:$BQ$106,10)</f>
        <v/>
      </c>
      <c r="AO26">
        <f t="shared" si="1"/>
        <v>23</v>
      </c>
      <c r="AQ26" s="121">
        <v>23</v>
      </c>
      <c r="AR26" s="176" t="s">
        <v>1385</v>
      </c>
      <c r="AS26" s="177" t="str">
        <f>VLOOKUP(AO26,入力2!$BH$107:$BQ$146,4)</f>
        <v/>
      </c>
      <c r="AT26" s="176" t="str">
        <f>VLOOKUP(AO26,入力2!$BH$107:$BQ$146,8)</f>
        <v/>
      </c>
      <c r="AU26" s="113" t="str">
        <f>IF(RIGHT(VLOOKUP(AO26,入力2!$BH$107:$BQ$146,5))="段",LEFT(VLOOKUP(AO26,入力2!$BH$107:$BQ$146,5)),"")</f>
        <v/>
      </c>
      <c r="AV26" s="112" t="str">
        <f>IF(RIGHT(VLOOKUP(AO26,入力2!$BH$107:$BQ$146,5))="級",LEFT(VLOOKUP(AO26,入力2!$BH$107:$BQ$146,5)),"")</f>
        <v/>
      </c>
      <c r="AW26" s="112" t="str">
        <f>LEFT(VLOOKUP(AO26,入力2!$BH$107:$BQ$146,6),1)</f>
        <v/>
      </c>
      <c r="AX26" s="113" t="str">
        <f>VLOOKUP(AO26,入力2!$BH$107:$BQ$146,9)</f>
        <v/>
      </c>
      <c r="AY26" s="244" t="str">
        <f>VLOOKUP(AO26,入力2!$BH$107:$BQ$146,10)</f>
        <v/>
      </c>
    </row>
    <row r="27" spans="1:51" ht="18" customHeight="1">
      <c r="A27">
        <f t="shared" ref="A27:A29" si="3">A26+1</f>
        <v>33</v>
      </c>
      <c r="D27" s="180"/>
      <c r="E27" s="6"/>
      <c r="F27" s="6"/>
      <c r="G27" s="6"/>
      <c r="H27" s="6"/>
      <c r="I27" s="6"/>
      <c r="J27" s="6"/>
      <c r="K27" s="6"/>
      <c r="L27" s="6"/>
      <c r="M27" s="6"/>
      <c r="N27" s="6"/>
      <c r="O27" s="6"/>
      <c r="P27" s="6"/>
      <c r="Q27" s="6"/>
      <c r="R27" s="6"/>
      <c r="S27" s="167"/>
      <c r="T27" s="167"/>
      <c r="U27" s="167"/>
      <c r="V27" s="167"/>
      <c r="W27" s="6"/>
      <c r="X27" s="6"/>
      <c r="Y27" s="6"/>
      <c r="Z27" s="6"/>
      <c r="AC27">
        <f t="shared" si="0"/>
        <v>24</v>
      </c>
      <c r="AE27" s="122">
        <v>24</v>
      </c>
      <c r="AF27" s="271" t="str">
        <f>VLOOKUP(AC27,入力2!$BH$47:$BQ$106,4)</f>
        <v/>
      </c>
      <c r="AG27" s="271" t="str">
        <f>VLOOKUP(AC27,入力2!$BH$47:$BQ$106,8)</f>
        <v/>
      </c>
      <c r="AH27" s="152" t="str">
        <f>IF(RIGHT(VLOOKUP(AC27,入力2!$BH$47:$BQ$106,5))="段",LEFT(VLOOKUP(AC27,入力2!$BH$47:$BQ$106,5)),"")</f>
        <v/>
      </c>
      <c r="AI27" s="152" t="str">
        <f>IF(RIGHT(VLOOKUP(AC27,入力2!$BH$47:$BQ$106,5))="級",LEFT(VLOOKUP(AC27,入力2!$BH$47:$BQ$106,5)),"")</f>
        <v/>
      </c>
      <c r="AJ27" s="152" t="str">
        <f>LEFT(VLOOKUP(AC27,入力2!$BH$47:$BQ$106,6),1)</f>
        <v/>
      </c>
      <c r="AK27" s="152" t="str">
        <f>VLOOKUP(AC27,入力2!$BH$47:$BQ$106,9)</f>
        <v/>
      </c>
      <c r="AL27" s="247" t="str">
        <f>VLOOKUP(AC27,入力2!$BH$47:$BQ$106,10)</f>
        <v/>
      </c>
      <c r="AO27">
        <f t="shared" si="1"/>
        <v>24</v>
      </c>
      <c r="AQ27" s="130">
        <v>24</v>
      </c>
      <c r="AR27" s="172" t="s">
        <v>1386</v>
      </c>
      <c r="AS27" s="173" t="str">
        <f>VLOOKUP(AO27,入力2!$BH$107:$BQ$146,4)</f>
        <v/>
      </c>
      <c r="AT27" s="172" t="str">
        <f>VLOOKUP(AO27,入力2!$BH$107:$BQ$146,8)</f>
        <v/>
      </c>
      <c r="AU27" s="132" t="str">
        <f>IF(RIGHT(VLOOKUP(AO27,入力2!$BH$107:$BQ$146,5))="段",LEFT(VLOOKUP(AO27,入力2!$BH$107:$BQ$146,5)),"")</f>
        <v/>
      </c>
      <c r="AV27" s="131" t="str">
        <f>IF(RIGHT(VLOOKUP(AO27,入力2!$BH$107:$BQ$146,5))="級",LEFT(VLOOKUP(AO27,入力2!$BH$107:$BQ$146,5)),"")</f>
        <v/>
      </c>
      <c r="AW27" s="131" t="str">
        <f>LEFT(VLOOKUP(AO27,入力2!$BH$107:$BQ$146,6),1)</f>
        <v/>
      </c>
      <c r="AX27" s="132" t="str">
        <f>VLOOKUP(AO27,入力2!$BH$107:$BQ$146,9)</f>
        <v/>
      </c>
      <c r="AY27" s="243" t="str">
        <f>VLOOKUP(AO27,入力2!$BH$107:$BQ$146,10)</f>
        <v/>
      </c>
    </row>
    <row r="28" spans="1:51" ht="18" customHeight="1">
      <c r="A28">
        <f t="shared" si="3"/>
        <v>34</v>
      </c>
      <c r="D28" s="180"/>
      <c r="E28" s="6"/>
      <c r="F28" s="6"/>
      <c r="G28" s="6"/>
      <c r="H28" s="6"/>
      <c r="I28" s="6"/>
      <c r="J28" s="6"/>
      <c r="K28" s="6"/>
      <c r="L28" s="6"/>
      <c r="M28" s="6"/>
      <c r="N28" s="6"/>
      <c r="O28" s="6"/>
      <c r="P28" s="6"/>
      <c r="Q28" s="6"/>
      <c r="R28" s="6"/>
      <c r="S28" s="167"/>
      <c r="T28" s="167"/>
      <c r="U28" s="167"/>
      <c r="V28" s="167"/>
      <c r="W28" s="6"/>
      <c r="X28" s="6"/>
      <c r="Y28" s="6"/>
      <c r="Z28" s="6"/>
      <c r="AC28">
        <f t="shared" si="0"/>
        <v>25</v>
      </c>
      <c r="AE28" s="122">
        <v>25</v>
      </c>
      <c r="AF28" s="271" t="str">
        <f>VLOOKUP(AC28,入力2!$BH$47:$BQ$106,4)</f>
        <v/>
      </c>
      <c r="AG28" s="271" t="str">
        <f>VLOOKUP(AC28,入力2!$BH$47:$BQ$106,8)</f>
        <v/>
      </c>
      <c r="AH28" s="152" t="str">
        <f>IF(RIGHT(VLOOKUP(AC28,入力2!$BH$47:$BQ$106,5))="段",LEFT(VLOOKUP(AC28,入力2!$BH$47:$BQ$106,5)),"")</f>
        <v/>
      </c>
      <c r="AI28" s="152" t="str">
        <f>IF(RIGHT(VLOOKUP(AC28,入力2!$BH$47:$BQ$106,5))="級",LEFT(VLOOKUP(AC28,入力2!$BH$47:$BQ$106,5)),"")</f>
        <v/>
      </c>
      <c r="AJ28" s="152" t="str">
        <f>LEFT(VLOOKUP(AC28,入力2!$BH$47:$BQ$106,6),1)</f>
        <v/>
      </c>
      <c r="AK28" s="152" t="str">
        <f>VLOOKUP(AC28,入力2!$BH$47:$BQ$106,9)</f>
        <v/>
      </c>
      <c r="AL28" s="247" t="str">
        <f>VLOOKUP(AC28,入力2!$BH$47:$BQ$106,10)</f>
        <v/>
      </c>
      <c r="AO28">
        <f t="shared" si="1"/>
        <v>25</v>
      </c>
      <c r="AQ28" s="121">
        <v>25</v>
      </c>
      <c r="AR28" s="176" t="s">
        <v>1385</v>
      </c>
      <c r="AS28" s="177" t="str">
        <f>VLOOKUP(AO28,入力2!$BH$107:$BQ$146,4)</f>
        <v/>
      </c>
      <c r="AT28" s="176" t="str">
        <f>VLOOKUP(AO28,入力2!$BH$107:$BQ$146,8)</f>
        <v/>
      </c>
      <c r="AU28" s="113" t="str">
        <f>IF(RIGHT(VLOOKUP(AO28,入力2!$BH$107:$BQ$146,5))="段",LEFT(VLOOKUP(AO28,入力2!$BH$107:$BQ$146,5)),"")</f>
        <v/>
      </c>
      <c r="AV28" s="112" t="str">
        <f>IF(RIGHT(VLOOKUP(AO28,入力2!$BH$107:$BQ$146,5))="級",LEFT(VLOOKUP(AO28,入力2!$BH$107:$BQ$146,5)),"")</f>
        <v/>
      </c>
      <c r="AW28" s="112" t="str">
        <f>LEFT(VLOOKUP(AO28,入力2!$BH$107:$BQ$146,6),1)</f>
        <v/>
      </c>
      <c r="AX28" s="113" t="str">
        <f>VLOOKUP(AO28,入力2!$BH$107:$BQ$146,9)</f>
        <v/>
      </c>
      <c r="AY28" s="244" t="str">
        <f>VLOOKUP(AO28,入力2!$BH$107:$BQ$146,10)</f>
        <v/>
      </c>
    </row>
    <row r="29" spans="1:51" ht="18" customHeight="1">
      <c r="A29">
        <f t="shared" si="3"/>
        <v>35</v>
      </c>
      <c r="D29" s="180"/>
      <c r="E29" s="6"/>
      <c r="F29" s="6"/>
      <c r="G29" s="6"/>
      <c r="H29" s="6"/>
      <c r="I29" s="6"/>
      <c r="J29" s="6"/>
      <c r="K29" s="6"/>
      <c r="L29" s="6"/>
      <c r="M29" s="6"/>
      <c r="N29" s="6"/>
      <c r="O29" s="6"/>
      <c r="P29" s="6"/>
      <c r="Q29" s="6"/>
      <c r="R29" s="6"/>
      <c r="S29" s="167"/>
      <c r="T29" s="167"/>
      <c r="U29" s="167"/>
      <c r="V29" s="167"/>
      <c r="W29" s="6"/>
      <c r="X29" s="6"/>
      <c r="Y29" s="6"/>
      <c r="Z29" s="6"/>
      <c r="AC29">
        <f t="shared" si="0"/>
        <v>26</v>
      </c>
      <c r="AE29" s="122">
        <v>26</v>
      </c>
      <c r="AF29" s="271" t="str">
        <f>VLOOKUP(AC29,入力2!$BH$47:$BQ$106,4)</f>
        <v/>
      </c>
      <c r="AG29" s="271" t="str">
        <f>VLOOKUP(AC29,入力2!$BH$47:$BQ$106,8)</f>
        <v/>
      </c>
      <c r="AH29" s="152" t="str">
        <f>IF(RIGHT(VLOOKUP(AC29,入力2!$BH$47:$BQ$106,5))="段",LEFT(VLOOKUP(AC29,入力2!$BH$47:$BQ$106,5)),"")</f>
        <v/>
      </c>
      <c r="AI29" s="152" t="str">
        <f>IF(RIGHT(VLOOKUP(AC29,入力2!$BH$47:$BQ$106,5))="級",LEFT(VLOOKUP(AC29,入力2!$BH$47:$BQ$106,5)),"")</f>
        <v/>
      </c>
      <c r="AJ29" s="152" t="str">
        <f>LEFT(VLOOKUP(AC29,入力2!$BH$47:$BQ$106,6),1)</f>
        <v/>
      </c>
      <c r="AK29" s="152" t="str">
        <f>VLOOKUP(AC29,入力2!$BH$47:$BQ$106,9)</f>
        <v/>
      </c>
      <c r="AL29" s="247" t="str">
        <f>VLOOKUP(AC29,入力2!$BH$47:$BQ$106,10)</f>
        <v/>
      </c>
      <c r="AO29">
        <f t="shared" si="1"/>
        <v>26</v>
      </c>
      <c r="AQ29" s="130">
        <v>26</v>
      </c>
      <c r="AR29" s="172" t="s">
        <v>1386</v>
      </c>
      <c r="AS29" s="173" t="str">
        <f>VLOOKUP(AO29,入力2!$BH$107:$BQ$146,4)</f>
        <v/>
      </c>
      <c r="AT29" s="172" t="str">
        <f>VLOOKUP(AO29,入力2!$BH$107:$BQ$146,8)</f>
        <v/>
      </c>
      <c r="AU29" s="132" t="str">
        <f>IF(RIGHT(VLOOKUP(AO29,入力2!$BH$107:$BQ$146,5))="段",LEFT(VLOOKUP(AO29,入力2!$BH$107:$BQ$146,5)),"")</f>
        <v/>
      </c>
      <c r="AV29" s="131" t="str">
        <f>IF(RIGHT(VLOOKUP(AO29,入力2!$BH$107:$BQ$146,5))="級",LEFT(VLOOKUP(AO29,入力2!$BH$107:$BQ$146,5)),"")</f>
        <v/>
      </c>
      <c r="AW29" s="131" t="str">
        <f>LEFT(VLOOKUP(AO29,入力2!$BH$107:$BQ$146,6),1)</f>
        <v/>
      </c>
      <c r="AX29" s="132" t="str">
        <f>VLOOKUP(AO29,入力2!$BH$107:$BQ$146,9)</f>
        <v/>
      </c>
      <c r="AY29" s="243" t="str">
        <f>VLOOKUP(AO29,入力2!$BH$107:$BQ$146,10)</f>
        <v/>
      </c>
    </row>
    <row r="30" spans="1:51" ht="18" customHeight="1">
      <c r="D30" s="151"/>
      <c r="E30" s="151"/>
      <c r="F30" s="151"/>
      <c r="H30" s="126"/>
      <c r="I30" s="126"/>
      <c r="J30" s="126"/>
      <c r="K30" s="126"/>
      <c r="L30" s="126"/>
      <c r="M30" s="126"/>
      <c r="N30" s="126"/>
      <c r="O30" s="126"/>
      <c r="P30" s="126"/>
      <c r="Q30" s="126"/>
      <c r="R30" s="126"/>
      <c r="S30" s="126"/>
      <c r="T30" s="126"/>
      <c r="U30" s="126"/>
      <c r="V30" s="126"/>
      <c r="W30" s="126"/>
      <c r="X30" s="126"/>
      <c r="Y30" s="126"/>
      <c r="Z30" s="126"/>
      <c r="AC30">
        <f t="shared" si="0"/>
        <v>27</v>
      </c>
      <c r="AE30" s="122">
        <v>27</v>
      </c>
      <c r="AF30" s="271" t="str">
        <f>VLOOKUP(AC30,入力2!$BH$47:$BQ$106,4)</f>
        <v/>
      </c>
      <c r="AG30" s="271" t="str">
        <f>VLOOKUP(AC30,入力2!$BH$47:$BQ$106,8)</f>
        <v/>
      </c>
      <c r="AH30" s="152" t="str">
        <f>IF(RIGHT(VLOOKUP(AC30,入力2!$BH$47:$BQ$106,5))="段",LEFT(VLOOKUP(AC30,入力2!$BH$47:$BQ$106,5)),"")</f>
        <v/>
      </c>
      <c r="AI30" s="152" t="str">
        <f>IF(RIGHT(VLOOKUP(AC30,入力2!$BH$47:$BQ$106,5))="級",LEFT(VLOOKUP(AC30,入力2!$BH$47:$BQ$106,5)),"")</f>
        <v/>
      </c>
      <c r="AJ30" s="152" t="str">
        <f>LEFT(VLOOKUP(AC30,入力2!$BH$47:$BQ$106,6),1)</f>
        <v/>
      </c>
      <c r="AK30" s="152" t="str">
        <f>VLOOKUP(AC30,入力2!$BH$47:$BQ$106,9)</f>
        <v/>
      </c>
      <c r="AL30" s="247" t="str">
        <f>VLOOKUP(AC30,入力2!$BH$47:$BQ$106,10)</f>
        <v/>
      </c>
      <c r="AO30">
        <f t="shared" si="1"/>
        <v>27</v>
      </c>
      <c r="AQ30" s="121">
        <v>27</v>
      </c>
      <c r="AR30" s="176" t="s">
        <v>1385</v>
      </c>
      <c r="AS30" s="177" t="str">
        <f>VLOOKUP(AO30,入力2!$BH$107:$BQ$146,4)</f>
        <v/>
      </c>
      <c r="AT30" s="176" t="str">
        <f>VLOOKUP(AO30,入力2!$BH$107:$BQ$146,8)</f>
        <v/>
      </c>
      <c r="AU30" s="113" t="str">
        <f>IF(RIGHT(VLOOKUP(AO30,入力2!$BH$107:$BQ$146,5))="段",LEFT(VLOOKUP(AO30,入力2!$BH$107:$BQ$146,5)),"")</f>
        <v/>
      </c>
      <c r="AV30" s="112" t="str">
        <f>IF(RIGHT(VLOOKUP(AO30,入力2!$BH$107:$BQ$146,5))="級",LEFT(VLOOKUP(AO30,入力2!$BH$107:$BQ$146,5)),"")</f>
        <v/>
      </c>
      <c r="AW30" s="112" t="str">
        <f>LEFT(VLOOKUP(AO30,入力2!$BH$107:$BQ$146,6),1)</f>
        <v/>
      </c>
      <c r="AX30" s="113" t="str">
        <f>VLOOKUP(AO30,入力2!$BH$107:$BQ$146,9)</f>
        <v/>
      </c>
      <c r="AY30" s="244" t="str">
        <f>VLOOKUP(AO30,入力2!$BH$107:$BQ$146,10)</f>
        <v/>
      </c>
    </row>
    <row r="31" spans="1:51" ht="18" customHeight="1">
      <c r="A31" s="126">
        <v>1</v>
      </c>
      <c r="B31" s="126"/>
      <c r="D31" s="180"/>
      <c r="E31" s="181"/>
      <c r="F31" s="181"/>
      <c r="G31" s="181"/>
      <c r="H31" s="181"/>
      <c r="I31" s="181"/>
      <c r="J31" s="181"/>
      <c r="K31" s="181"/>
      <c r="L31" s="181"/>
      <c r="M31" s="6"/>
      <c r="N31" s="6"/>
      <c r="O31" s="6"/>
      <c r="P31" s="6"/>
      <c r="Q31" s="6"/>
      <c r="R31" s="6"/>
      <c r="S31" s="180"/>
      <c r="T31" s="167"/>
      <c r="U31" s="180"/>
      <c r="V31" s="167"/>
      <c r="W31" s="181"/>
      <c r="X31" s="181"/>
      <c r="Y31" s="181"/>
      <c r="Z31" s="181"/>
      <c r="AC31">
        <f t="shared" si="0"/>
        <v>28</v>
      </c>
      <c r="AE31" s="122">
        <v>28</v>
      </c>
      <c r="AF31" s="271" t="str">
        <f>VLOOKUP(AC31,入力2!$BH$47:$BQ$106,4)</f>
        <v/>
      </c>
      <c r="AG31" s="271" t="str">
        <f>VLOOKUP(AC31,入力2!$BH$47:$BQ$106,8)</f>
        <v/>
      </c>
      <c r="AH31" s="152" t="str">
        <f>IF(RIGHT(VLOOKUP(AC31,入力2!$BH$47:$BQ$106,5))="段",LEFT(VLOOKUP(AC31,入力2!$BH$47:$BQ$106,5)),"")</f>
        <v/>
      </c>
      <c r="AI31" s="152" t="str">
        <f>IF(RIGHT(VLOOKUP(AC31,入力2!$BH$47:$BQ$106,5))="級",LEFT(VLOOKUP(AC31,入力2!$BH$47:$BQ$106,5)),"")</f>
        <v/>
      </c>
      <c r="AJ31" s="152" t="str">
        <f>LEFT(VLOOKUP(AC31,入力2!$BH$47:$BQ$106,6),1)</f>
        <v/>
      </c>
      <c r="AK31" s="152" t="str">
        <f>VLOOKUP(AC31,入力2!$BH$47:$BQ$106,9)</f>
        <v/>
      </c>
      <c r="AL31" s="247" t="str">
        <f>VLOOKUP(AC31,入力2!$BH$47:$BQ$106,10)</f>
        <v/>
      </c>
      <c r="AO31">
        <f t="shared" si="1"/>
        <v>28</v>
      </c>
      <c r="AQ31" s="130">
        <v>28</v>
      </c>
      <c r="AR31" s="172" t="s">
        <v>1386</v>
      </c>
      <c r="AS31" s="173" t="str">
        <f>VLOOKUP(AO31,入力2!$BH$107:$BQ$146,4)</f>
        <v/>
      </c>
      <c r="AT31" s="172" t="str">
        <f>VLOOKUP(AO31,入力2!$BH$107:$BQ$146,8)</f>
        <v/>
      </c>
      <c r="AU31" s="132" t="str">
        <f>IF(RIGHT(VLOOKUP(AO31,入力2!$BH$107:$BQ$146,5))="段",LEFT(VLOOKUP(AO31,入力2!$BH$107:$BQ$146,5)),"")</f>
        <v/>
      </c>
      <c r="AV31" s="131" t="str">
        <f>IF(RIGHT(VLOOKUP(AO31,入力2!$BH$107:$BQ$146,5))="級",LEFT(VLOOKUP(AO31,入力2!$BH$107:$BQ$146,5)),"")</f>
        <v/>
      </c>
      <c r="AW31" s="131" t="str">
        <f>LEFT(VLOOKUP(AO31,入力2!$BH$107:$BQ$146,6),1)</f>
        <v/>
      </c>
      <c r="AX31" s="132" t="str">
        <f>VLOOKUP(AO31,入力2!$BH$107:$BQ$146,9)</f>
        <v/>
      </c>
      <c r="AY31" s="243" t="str">
        <f>VLOOKUP(AO31,入力2!$BH$107:$BQ$146,10)</f>
        <v/>
      </c>
    </row>
    <row r="32" spans="1:51" ht="18" customHeight="1">
      <c r="A32">
        <f>(A31-1)*5+1</f>
        <v>1</v>
      </c>
      <c r="D32" s="180"/>
      <c r="E32" s="6"/>
      <c r="F32" s="6"/>
      <c r="G32" s="6"/>
      <c r="H32" s="6"/>
      <c r="I32" s="6"/>
      <c r="J32" s="6"/>
      <c r="K32" s="6"/>
      <c r="L32" s="6"/>
      <c r="M32" s="6"/>
      <c r="N32" s="6"/>
      <c r="O32" s="6"/>
      <c r="P32" s="6"/>
      <c r="Q32" s="6"/>
      <c r="R32" s="6"/>
      <c r="S32" s="167"/>
      <c r="T32" s="167"/>
      <c r="U32" s="167"/>
      <c r="V32" s="167"/>
      <c r="W32" s="6"/>
      <c r="X32" s="6"/>
      <c r="Y32" s="6"/>
      <c r="Z32" s="6"/>
      <c r="AC32">
        <f t="shared" si="0"/>
        <v>29</v>
      </c>
      <c r="AE32" s="122">
        <v>29</v>
      </c>
      <c r="AF32" s="271" t="str">
        <f>VLOOKUP(AC32,入力2!$BH$47:$BQ$106,4)</f>
        <v/>
      </c>
      <c r="AG32" s="271" t="str">
        <f>VLOOKUP(AC32,入力2!$BH$47:$BQ$106,8)</f>
        <v/>
      </c>
      <c r="AH32" s="152" t="str">
        <f>IF(RIGHT(VLOOKUP(AC32,入力2!$BH$47:$BQ$106,5))="段",LEFT(VLOOKUP(AC32,入力2!$BH$47:$BQ$106,5)),"")</f>
        <v/>
      </c>
      <c r="AI32" s="152" t="str">
        <f>IF(RIGHT(VLOOKUP(AC32,入力2!$BH$47:$BQ$106,5))="級",LEFT(VLOOKUP(AC32,入力2!$BH$47:$BQ$106,5)),"")</f>
        <v/>
      </c>
      <c r="AJ32" s="152" t="str">
        <f>LEFT(VLOOKUP(AC32,入力2!$BH$47:$BQ$106,6),1)</f>
        <v/>
      </c>
      <c r="AK32" s="152" t="str">
        <f>VLOOKUP(AC32,入力2!$BH$47:$BQ$106,9)</f>
        <v/>
      </c>
      <c r="AL32" s="247" t="str">
        <f>VLOOKUP(AC32,入力2!$BH$47:$BQ$106,10)</f>
        <v/>
      </c>
      <c r="AO32">
        <f t="shared" si="1"/>
        <v>29</v>
      </c>
      <c r="AQ32" s="121">
        <v>29</v>
      </c>
      <c r="AR32" s="176" t="s">
        <v>1385</v>
      </c>
      <c r="AS32" s="177" t="str">
        <f>VLOOKUP(AO32,入力2!$BH$107:$BQ$146,4)</f>
        <v/>
      </c>
      <c r="AT32" s="176" t="str">
        <f>VLOOKUP(AO32,入力2!$BH$107:$BQ$146,8)</f>
        <v/>
      </c>
      <c r="AU32" s="113" t="str">
        <f>IF(RIGHT(VLOOKUP(AO32,入力2!$BH$107:$BQ$146,5))="段",LEFT(VLOOKUP(AO32,入力2!$BH$107:$BQ$146,5)),"")</f>
        <v/>
      </c>
      <c r="AV32" s="112" t="str">
        <f>IF(RIGHT(VLOOKUP(AO32,入力2!$BH$107:$BQ$146,5))="級",LEFT(VLOOKUP(AO32,入力2!$BH$107:$BQ$146,5)),"")</f>
        <v/>
      </c>
      <c r="AW32" s="112" t="str">
        <f>LEFT(VLOOKUP(AO32,入力2!$BH$107:$BQ$146,6),1)</f>
        <v/>
      </c>
      <c r="AX32" s="113" t="str">
        <f>VLOOKUP(AO32,入力2!$BH$107:$BQ$146,9)</f>
        <v/>
      </c>
      <c r="AY32" s="244" t="str">
        <f>VLOOKUP(AO32,入力2!$BH$107:$BQ$146,10)</f>
        <v/>
      </c>
    </row>
    <row r="33" spans="1:52" ht="18" customHeight="1">
      <c r="A33">
        <f>A32+1</f>
        <v>2</v>
      </c>
      <c r="D33" s="180"/>
      <c r="E33" s="6"/>
      <c r="F33" s="6"/>
      <c r="G33" s="6"/>
      <c r="H33" s="6"/>
      <c r="I33" s="6"/>
      <c r="J33" s="6"/>
      <c r="K33" s="6"/>
      <c r="L33" s="6"/>
      <c r="M33" s="6"/>
      <c r="N33" s="6"/>
      <c r="O33" s="6"/>
      <c r="P33" s="6"/>
      <c r="Q33" s="6"/>
      <c r="R33" s="6"/>
      <c r="S33" s="167"/>
      <c r="T33" s="167"/>
      <c r="U33" s="167"/>
      <c r="V33" s="167"/>
      <c r="W33" s="6"/>
      <c r="X33" s="6"/>
      <c r="Y33" s="6"/>
      <c r="Z33" s="6"/>
      <c r="AC33">
        <f t="shared" si="0"/>
        <v>30</v>
      </c>
      <c r="AE33" s="122">
        <v>30</v>
      </c>
      <c r="AF33" s="271" t="str">
        <f>VLOOKUP(AC33,入力2!$BH$47:$BQ$106,4)</f>
        <v/>
      </c>
      <c r="AG33" s="271" t="str">
        <f>VLOOKUP(AC33,入力2!$BH$47:$BQ$106,8)</f>
        <v/>
      </c>
      <c r="AH33" s="152" t="str">
        <f>IF(RIGHT(VLOOKUP(AC33,入力2!$BH$47:$BQ$106,5))="段",LEFT(VLOOKUP(AC33,入力2!$BH$47:$BQ$106,5)),"")</f>
        <v/>
      </c>
      <c r="AI33" s="152" t="str">
        <f>IF(RIGHT(VLOOKUP(AC33,入力2!$BH$47:$BQ$106,5))="級",LEFT(VLOOKUP(AC33,入力2!$BH$47:$BQ$106,5)),"")</f>
        <v/>
      </c>
      <c r="AJ33" s="152" t="str">
        <f>LEFT(VLOOKUP(AC33,入力2!$BH$47:$BQ$106,6),1)</f>
        <v/>
      </c>
      <c r="AK33" s="152" t="str">
        <f>VLOOKUP(AC33,入力2!$BH$47:$BQ$106,9)</f>
        <v/>
      </c>
      <c r="AL33" s="247" t="str">
        <f>VLOOKUP(AC33,入力2!$BH$47:$BQ$106,10)</f>
        <v/>
      </c>
      <c r="AO33">
        <f t="shared" si="1"/>
        <v>30</v>
      </c>
      <c r="AQ33" s="130">
        <v>30</v>
      </c>
      <c r="AR33" s="172" t="s">
        <v>1386</v>
      </c>
      <c r="AS33" s="173" t="str">
        <f>VLOOKUP(AO33,入力2!$BH$107:$BQ$146,4)</f>
        <v/>
      </c>
      <c r="AT33" s="172" t="str">
        <f>VLOOKUP(AO33,入力2!$BH$107:$BQ$146,8)</f>
        <v/>
      </c>
      <c r="AU33" s="132" t="str">
        <f>IF(RIGHT(VLOOKUP(AO33,入力2!$BH$107:$BQ$146,5))="段",LEFT(VLOOKUP(AO33,入力2!$BH$107:$BQ$146,5)),"")</f>
        <v/>
      </c>
      <c r="AV33" s="131" t="str">
        <f>IF(RIGHT(VLOOKUP(AO33,入力2!$BH$107:$BQ$146,5))="級",LEFT(VLOOKUP(AO33,入力2!$BH$107:$BQ$146,5)),"")</f>
        <v/>
      </c>
      <c r="AW33" s="131" t="str">
        <f>LEFT(VLOOKUP(AO33,入力2!$BH$107:$BQ$146,6),1)</f>
        <v/>
      </c>
      <c r="AX33" s="132" t="str">
        <f>VLOOKUP(AO33,入力2!$BH$107:$BQ$146,9)</f>
        <v/>
      </c>
      <c r="AY33" s="243" t="str">
        <f>VLOOKUP(AO33,入力2!$BH$107:$BQ$146,10)</f>
        <v/>
      </c>
    </row>
    <row r="34" spans="1:52" ht="18" customHeight="1">
      <c r="A34">
        <f t="shared" ref="A34:A35" si="4">A33+1</f>
        <v>3</v>
      </c>
      <c r="D34" s="157"/>
      <c r="E34" s="157" t="s">
        <v>1520</v>
      </c>
      <c r="F34" s="157"/>
      <c r="G34" s="157"/>
      <c r="H34" s="157"/>
      <c r="I34" s="157"/>
      <c r="J34" s="157"/>
      <c r="K34" s="157"/>
      <c r="L34" s="157"/>
      <c r="M34" s="157"/>
      <c r="N34" s="157"/>
      <c r="O34" s="157"/>
      <c r="P34" s="157"/>
      <c r="Q34" s="157"/>
      <c r="R34" s="157"/>
      <c r="S34" s="157"/>
      <c r="T34" s="157"/>
      <c r="U34" s="167"/>
      <c r="V34" s="167"/>
      <c r="W34" s="6"/>
      <c r="X34" s="6"/>
      <c r="Y34" s="6"/>
      <c r="Z34" s="6"/>
      <c r="AC34">
        <f t="shared" si="0"/>
        <v>31</v>
      </c>
      <c r="AE34" s="122">
        <v>31</v>
      </c>
      <c r="AF34" s="271" t="str">
        <f>VLOOKUP(AC34,入力2!$BH$47:$BQ$106,4)</f>
        <v/>
      </c>
      <c r="AG34" s="271" t="str">
        <f>VLOOKUP(AC34,入力2!$BH$47:$BQ$106,8)</f>
        <v/>
      </c>
      <c r="AH34" s="152" t="str">
        <f>IF(RIGHT(VLOOKUP(AC34,入力2!$BH$47:$BQ$106,5))="段",LEFT(VLOOKUP(AC34,入力2!$BH$47:$BQ$106,5)),"")</f>
        <v/>
      </c>
      <c r="AI34" s="152" t="str">
        <f>IF(RIGHT(VLOOKUP(AC34,入力2!$BH$47:$BQ$106,5))="級",LEFT(VLOOKUP(AC34,入力2!$BH$47:$BQ$106,5)),"")</f>
        <v/>
      </c>
      <c r="AJ34" s="152" t="str">
        <f>LEFT(VLOOKUP(AC34,入力2!$BH$47:$BQ$106,6),1)</f>
        <v/>
      </c>
      <c r="AK34" s="152" t="str">
        <f>VLOOKUP(AC34,入力2!$BH$47:$BQ$106,9)</f>
        <v/>
      </c>
      <c r="AL34" s="247" t="str">
        <f>VLOOKUP(AC34,入力2!$BH$47:$BQ$106,10)</f>
        <v/>
      </c>
      <c r="AO34">
        <f t="shared" si="1"/>
        <v>31</v>
      </c>
      <c r="AQ34" s="121">
        <v>31</v>
      </c>
      <c r="AR34" s="176" t="s">
        <v>1385</v>
      </c>
      <c r="AS34" s="177" t="str">
        <f>VLOOKUP(AO34,入力2!$BH$107:$BQ$146,4)</f>
        <v/>
      </c>
      <c r="AT34" s="176" t="str">
        <f>VLOOKUP(AO34,入力2!$BH$107:$BQ$146,8)</f>
        <v/>
      </c>
      <c r="AU34" s="113" t="str">
        <f>IF(RIGHT(VLOOKUP(AO34,入力2!$BH$107:$BQ$146,5))="段",LEFT(VLOOKUP(AO34,入力2!$BH$107:$BQ$146,5)),"")</f>
        <v/>
      </c>
      <c r="AV34" s="112" t="str">
        <f>IF(RIGHT(VLOOKUP(AO34,入力2!$BH$107:$BQ$146,5))="級",LEFT(VLOOKUP(AO34,入力2!$BH$107:$BQ$146,5)),"")</f>
        <v/>
      </c>
      <c r="AW34" s="112" t="str">
        <f>LEFT(VLOOKUP(AO34,入力2!$BH$107:$BQ$146,6),1)</f>
        <v/>
      </c>
      <c r="AX34" s="113" t="str">
        <f>VLOOKUP(AO34,入力2!$BH$107:$BQ$146,9)</f>
        <v/>
      </c>
      <c r="AY34" s="244" t="str">
        <f>VLOOKUP(AO34,入力2!$BH$107:$BQ$146,10)</f>
        <v/>
      </c>
    </row>
    <row r="35" spans="1:52" ht="18" customHeight="1">
      <c r="A35">
        <f t="shared" si="4"/>
        <v>4</v>
      </c>
      <c r="D35" s="157" t="s">
        <v>1515</v>
      </c>
      <c r="E35" s="157">
        <f>入力4!AK68</f>
        <v>0</v>
      </c>
      <c r="F35" s="157" t="s">
        <v>1521</v>
      </c>
      <c r="G35" s="157"/>
      <c r="H35" s="157" t="s">
        <v>1524</v>
      </c>
      <c r="I35" s="327">
        <f>入力4!AH67</f>
        <v>10000</v>
      </c>
      <c r="J35" s="327"/>
      <c r="K35" s="157" t="s">
        <v>1516</v>
      </c>
      <c r="L35" s="157"/>
      <c r="M35" s="157"/>
      <c r="N35" s="327">
        <f>入力4!AH69</f>
        <v>0</v>
      </c>
      <c r="O35" s="327"/>
      <c r="P35" s="157" t="s">
        <v>1566</v>
      </c>
      <c r="Q35" s="157"/>
      <c r="R35" s="157"/>
      <c r="S35" s="157"/>
      <c r="T35" s="157"/>
      <c r="U35" s="167"/>
      <c r="V35" s="167"/>
      <c r="W35" s="6"/>
      <c r="X35" s="6"/>
      <c r="Y35" s="6"/>
      <c r="Z35" s="6"/>
      <c r="AC35">
        <f t="shared" si="0"/>
        <v>32</v>
      </c>
      <c r="AE35" s="122">
        <v>32</v>
      </c>
      <c r="AF35" s="271" t="str">
        <f>VLOOKUP(AC35,入力2!$BH$47:$BQ$106,4)</f>
        <v/>
      </c>
      <c r="AG35" s="271" t="str">
        <f>VLOOKUP(AC35,入力2!$BH$47:$BQ$106,8)</f>
        <v/>
      </c>
      <c r="AH35" s="152" t="str">
        <f>IF(RIGHT(VLOOKUP(AC35,入力2!$BH$47:$BQ$106,5))="段",LEFT(VLOOKUP(AC35,入力2!$BH$47:$BQ$106,5)),"")</f>
        <v/>
      </c>
      <c r="AI35" s="152" t="str">
        <f>IF(RIGHT(VLOOKUP(AC35,入力2!$BH$47:$BQ$106,5))="級",LEFT(VLOOKUP(AC35,入力2!$BH$47:$BQ$106,5)),"")</f>
        <v/>
      </c>
      <c r="AJ35" s="152" t="str">
        <f>LEFT(VLOOKUP(AC35,入力2!$BH$47:$BQ$106,6),1)</f>
        <v/>
      </c>
      <c r="AK35" s="152" t="str">
        <f>VLOOKUP(AC35,入力2!$BH$47:$BQ$106,9)</f>
        <v/>
      </c>
      <c r="AL35" s="247" t="str">
        <f>VLOOKUP(AC35,入力2!$BH$47:$BQ$106,10)</f>
        <v/>
      </c>
      <c r="AO35">
        <f t="shared" si="1"/>
        <v>32</v>
      </c>
      <c r="AQ35" s="130">
        <v>32</v>
      </c>
      <c r="AR35" s="172" t="s">
        <v>1386</v>
      </c>
      <c r="AS35" s="173" t="str">
        <f>VLOOKUP(AO35,入力2!$BH$107:$BQ$146,4)</f>
        <v/>
      </c>
      <c r="AT35" s="172" t="str">
        <f>VLOOKUP(AO35,入力2!$BH$107:$BQ$146,8)</f>
        <v/>
      </c>
      <c r="AU35" s="132" t="str">
        <f>IF(RIGHT(VLOOKUP(AO35,入力2!$BH$107:$BQ$146,5))="段",LEFT(VLOOKUP(AO35,入力2!$BH$107:$BQ$146,5)),"")</f>
        <v/>
      </c>
      <c r="AV35" s="131" t="str">
        <f>IF(RIGHT(VLOOKUP(AO35,入力2!$BH$107:$BQ$146,5))="級",LEFT(VLOOKUP(AO35,入力2!$BH$107:$BQ$146,5)),"")</f>
        <v/>
      </c>
      <c r="AW35" s="131" t="str">
        <f>LEFT(VLOOKUP(AO35,入力2!$BH$107:$BQ$146,6),1)</f>
        <v/>
      </c>
      <c r="AX35" s="132" t="str">
        <f>VLOOKUP(AO35,入力2!$BH$107:$BQ$146,9)</f>
        <v/>
      </c>
      <c r="AY35" s="243" t="str">
        <f>VLOOKUP(AO35,入力2!$BH$107:$BQ$146,10)</f>
        <v/>
      </c>
    </row>
    <row r="36" spans="1:52" ht="18" customHeight="1" thickBot="1">
      <c r="D36" s="157" t="s">
        <v>1514</v>
      </c>
      <c r="E36" s="157">
        <f>入力4!AW68</f>
        <v>0</v>
      </c>
      <c r="F36" s="157" t="s">
        <v>1522</v>
      </c>
      <c r="G36" s="157"/>
      <c r="H36" s="157" t="s">
        <v>1524</v>
      </c>
      <c r="I36" s="327">
        <f>入力4!AT67</f>
        <v>2000</v>
      </c>
      <c r="J36" s="327"/>
      <c r="K36" s="157" t="s">
        <v>1518</v>
      </c>
      <c r="L36" s="157"/>
      <c r="M36" s="157"/>
      <c r="N36" s="327">
        <f>入力4!AT69</f>
        <v>0</v>
      </c>
      <c r="O36" s="327"/>
      <c r="P36" s="157" t="s">
        <v>1566</v>
      </c>
      <c r="Q36" s="157"/>
      <c r="R36" s="157"/>
      <c r="S36" s="157"/>
      <c r="T36" s="157"/>
      <c r="AC36">
        <f t="shared" si="0"/>
        <v>33</v>
      </c>
      <c r="AE36" s="123">
        <v>33</v>
      </c>
      <c r="AF36" s="270" t="str">
        <f>VLOOKUP(AC36,入力2!$BH$47:$BQ$106,4)</f>
        <v/>
      </c>
      <c r="AG36" s="270" t="str">
        <f>VLOOKUP(AC36,入力2!$BH$47:$BQ$106,8)</f>
        <v/>
      </c>
      <c r="AH36" s="153" t="str">
        <f>IF(RIGHT(VLOOKUP(AC36,入力2!$BH$47:$BQ$106,5))="段",LEFT(VLOOKUP(AC36,入力2!$BH$47:$BQ$106,5)),"")</f>
        <v/>
      </c>
      <c r="AI36" s="153" t="str">
        <f>IF(RIGHT(VLOOKUP(AC36,入力2!$BH$47:$BQ$106,5))="級",LEFT(VLOOKUP(AC36,入力2!$BH$47:$BQ$106,5)),"")</f>
        <v/>
      </c>
      <c r="AJ36" s="153" t="str">
        <f>LEFT(VLOOKUP(AC36,入力2!$BH$47:$BQ$106,6),1)</f>
        <v/>
      </c>
      <c r="AK36" s="153" t="str">
        <f>VLOOKUP(AC36,入力2!$BH$47:$BQ$106,9)</f>
        <v/>
      </c>
      <c r="AL36" s="248" t="str">
        <f>VLOOKUP(AC36,入力2!$BH$47:$BQ$106,10)</f>
        <v/>
      </c>
      <c r="AO36">
        <f t="shared" si="1"/>
        <v>33</v>
      </c>
      <c r="AQ36" s="166">
        <v>33</v>
      </c>
      <c r="AR36" s="245" t="s">
        <v>1385</v>
      </c>
      <c r="AS36" s="241" t="str">
        <f>VLOOKUP(AO36,入力2!$BH$107:$BQ$146,4)</f>
        <v/>
      </c>
      <c r="AT36" s="245" t="str">
        <f>VLOOKUP(AO36,入力2!$BH$107:$BQ$146,8)</f>
        <v/>
      </c>
      <c r="AU36" s="117" t="str">
        <f>IF(RIGHT(VLOOKUP(AO36,入力2!$BH$107:$BQ$146,5))="段",LEFT(VLOOKUP(AO36,入力2!$BH$107:$BQ$146,5)),"")</f>
        <v/>
      </c>
      <c r="AV36" s="116" t="str">
        <f>IF(RIGHT(VLOOKUP(AO36,入力2!$BH$107:$BQ$146,5))="級",LEFT(VLOOKUP(AO36,入力2!$BH$107:$BQ$146,5)),"")</f>
        <v/>
      </c>
      <c r="AW36" s="116" t="str">
        <f>LEFT(VLOOKUP(AO36,入力2!$BH$107:$BQ$146,6),1)</f>
        <v/>
      </c>
      <c r="AX36" s="117" t="str">
        <f>VLOOKUP(AO36,入力2!$BH$107:$BQ$146,9)</f>
        <v/>
      </c>
      <c r="AY36" s="246" t="str">
        <f>VLOOKUP(AO36,入力2!$BH$107:$BQ$146,10)</f>
        <v/>
      </c>
    </row>
    <row r="37" spans="1:52" ht="18" customHeight="1">
      <c r="D37" s="158" t="s">
        <v>1513</v>
      </c>
      <c r="E37" s="158">
        <f>入力4!AQ68</f>
        <v>0</v>
      </c>
      <c r="F37" s="158" t="s">
        <v>1523</v>
      </c>
      <c r="G37" s="158"/>
      <c r="H37" s="158" t="s">
        <v>1524</v>
      </c>
      <c r="I37" s="340">
        <f>入力4!AN67</f>
        <v>1000</v>
      </c>
      <c r="J37" s="340"/>
      <c r="K37" s="158" t="s">
        <v>1517</v>
      </c>
      <c r="L37" s="158"/>
      <c r="M37" s="158"/>
      <c r="N37" s="340">
        <f>入力4!AN69</f>
        <v>0</v>
      </c>
      <c r="O37" s="340"/>
      <c r="P37" s="158" t="s">
        <v>1566</v>
      </c>
      <c r="Q37" s="158" t="s">
        <v>1519</v>
      </c>
      <c r="R37" s="340">
        <f>入力4!AH71</f>
        <v>0</v>
      </c>
      <c r="S37" s="340"/>
      <c r="T37" s="340"/>
      <c r="U37" s="157" t="s">
        <v>1566</v>
      </c>
      <c r="AA37">
        <v>1</v>
      </c>
      <c r="AM37">
        <v>2</v>
      </c>
      <c r="AZ37">
        <v>3</v>
      </c>
    </row>
    <row r="38" spans="1:52" ht="18" customHeight="1">
      <c r="U38" s="157"/>
    </row>
    <row r="39" spans="1:52" ht="18" customHeight="1">
      <c r="U39" s="157"/>
    </row>
    <row r="40" spans="1:52" ht="18" customHeight="1">
      <c r="U40" s="158"/>
    </row>
  </sheetData>
  <sheetProtection sheet="1" objects="1" scenarios="1" selectLockedCells="1"/>
  <mergeCells count="73">
    <mergeCell ref="D8:E8"/>
    <mergeCell ref="F8:M8"/>
    <mergeCell ref="N8:O8"/>
    <mergeCell ref="D7:E7"/>
    <mergeCell ref="F7:L7"/>
    <mergeCell ref="N7:O7"/>
    <mergeCell ref="P7:U7"/>
    <mergeCell ref="V7:Z7"/>
    <mergeCell ref="Q3:R3"/>
    <mergeCell ref="V3:Z3"/>
    <mergeCell ref="D5:I5"/>
    <mergeCell ref="J5:L5"/>
    <mergeCell ref="M5:P5"/>
    <mergeCell ref="Q5:S5"/>
    <mergeCell ref="D9:E11"/>
    <mergeCell ref="G9:M9"/>
    <mergeCell ref="N9:O11"/>
    <mergeCell ref="P9:Z11"/>
    <mergeCell ref="F10:M11"/>
    <mergeCell ref="J13:M13"/>
    <mergeCell ref="N13:O13"/>
    <mergeCell ref="P13:T13"/>
    <mergeCell ref="V8:Z8"/>
    <mergeCell ref="J12:M12"/>
    <mergeCell ref="N12:O12"/>
    <mergeCell ref="E23:L23"/>
    <mergeCell ref="M23:R23"/>
    <mergeCell ref="W23:Z23"/>
    <mergeCell ref="U13:Z13"/>
    <mergeCell ref="W19:Z19"/>
    <mergeCell ref="E18:L18"/>
    <mergeCell ref="M18:R18"/>
    <mergeCell ref="W18:Z18"/>
    <mergeCell ref="E17:L17"/>
    <mergeCell ref="M17:R17"/>
    <mergeCell ref="W17:Z17"/>
    <mergeCell ref="D16:F16"/>
    <mergeCell ref="P16:Z16"/>
    <mergeCell ref="D14:E14"/>
    <mergeCell ref="F14:M14"/>
    <mergeCell ref="F13:I13"/>
    <mergeCell ref="D1:Z1"/>
    <mergeCell ref="D2:Z2"/>
    <mergeCell ref="E21:L21"/>
    <mergeCell ref="M21:R21"/>
    <mergeCell ref="W21:Z21"/>
    <mergeCell ref="E19:L19"/>
    <mergeCell ref="M19:R19"/>
    <mergeCell ref="D12:E12"/>
    <mergeCell ref="F12:I12"/>
    <mergeCell ref="P12:T12"/>
    <mergeCell ref="N14:O14"/>
    <mergeCell ref="P14:Z14"/>
    <mergeCell ref="U12:Z12"/>
    <mergeCell ref="D13:E13"/>
    <mergeCell ref="E20:L20"/>
    <mergeCell ref="M20:R20"/>
    <mergeCell ref="E24:L24"/>
    <mergeCell ref="M24:R24"/>
    <mergeCell ref="AQ2:AR2"/>
    <mergeCell ref="AR3:AS3"/>
    <mergeCell ref="R37:T37"/>
    <mergeCell ref="I35:J35"/>
    <mergeCell ref="N35:O35"/>
    <mergeCell ref="I36:J36"/>
    <mergeCell ref="N36:O36"/>
    <mergeCell ref="I37:J37"/>
    <mergeCell ref="N37:O37"/>
    <mergeCell ref="E22:L22"/>
    <mergeCell ref="M22:R22"/>
    <mergeCell ref="W22:Z22"/>
    <mergeCell ref="W20:Z20"/>
    <mergeCell ref="W24:Z24"/>
  </mergeCells>
  <phoneticPr fontId="3"/>
  <pageMargins left="0.23622047244094491" right="0.23622047244094491" top="0.74803149606299213" bottom="0.74803149606299213" header="0.31496062992125984" footer="0.31496062992125984"/>
  <pageSetup paperSize="9" scale="93" orientation="portrait" blackAndWhite="1" r:id="rId1"/>
  <colBreaks count="1" manualBreakCount="1">
    <brk id="29"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7FD28-AE67-4391-A1F1-7C48B25F06DD}">
  <dimension ref="A1:AW71"/>
  <sheetViews>
    <sheetView zoomScale="85" zoomScaleNormal="85" zoomScaleSheetLayoutView="100" workbookViewId="0">
      <selection activeCell="D2" sqref="D2"/>
    </sheetView>
  </sheetViews>
  <sheetFormatPr defaultRowHeight="18.75"/>
  <cols>
    <col min="1" max="1" width="3.5" style="14" customWidth="1"/>
    <col min="2" max="2" width="9" style="14"/>
    <col min="3" max="3" width="3.625" style="14" customWidth="1"/>
    <col min="4" max="4" width="13.875" style="14" customWidth="1"/>
    <col min="5" max="5" width="4.375" style="14" bestFit="1" customWidth="1"/>
    <col min="6" max="6" width="4.375" style="14" customWidth="1"/>
    <col min="7" max="7" width="9" style="14" bestFit="1" customWidth="1"/>
    <col min="8" max="8" width="3.5" style="14" bestFit="1" customWidth="1"/>
    <col min="9" max="9" width="11.5" style="14" bestFit="1" customWidth="1"/>
    <col min="10" max="10" width="5.25" style="14" bestFit="1" customWidth="1"/>
    <col min="11" max="11" width="4.375" style="14" bestFit="1" customWidth="1"/>
    <col min="12" max="12" width="9" style="14"/>
    <col min="13" max="13" width="3.5" style="14" bestFit="1" customWidth="1"/>
    <col min="14" max="14" width="11.5" style="14" bestFit="1" customWidth="1"/>
    <col min="15" max="15" width="5.25" style="14" bestFit="1" customWidth="1"/>
    <col min="16" max="16" width="4.375" style="14" bestFit="1" customWidth="1"/>
    <col min="17" max="17" width="9" style="14" customWidth="1"/>
    <col min="18" max="32" width="9" style="14" hidden="1" customWidth="1"/>
    <col min="33" max="33" width="4" style="14" hidden="1" customWidth="1"/>
    <col min="34" max="34" width="9" style="14" hidden="1" customWidth="1"/>
    <col min="35" max="35" width="5.25" style="14" hidden="1" customWidth="1"/>
    <col min="36" max="37" width="4.5" style="14" hidden="1" customWidth="1"/>
    <col min="38" max="38" width="9" style="14" hidden="1" customWidth="1"/>
    <col min="39" max="39" width="3.75" style="14" hidden="1" customWidth="1"/>
    <col min="40" max="40" width="11.5" style="14" hidden="1" customWidth="1"/>
    <col min="41" max="41" width="5.25" style="14" hidden="1" customWidth="1"/>
    <col min="42" max="43" width="4.5" style="14" hidden="1" customWidth="1"/>
    <col min="44" max="44" width="7.375" style="14" hidden="1" customWidth="1"/>
    <col min="45" max="45" width="2.75" style="14" hidden="1" customWidth="1"/>
    <col min="46" max="46" width="9" style="14" hidden="1" customWidth="1"/>
    <col min="47" max="47" width="5.25" style="14" hidden="1" customWidth="1"/>
    <col min="48" max="48" width="4.5" style="14" hidden="1" customWidth="1"/>
    <col min="49" max="49" width="9" style="14" hidden="1" customWidth="1"/>
    <col min="50" max="52" width="0" style="14" hidden="1" customWidth="1"/>
    <col min="53" max="16384" width="9" style="14"/>
  </cols>
  <sheetData>
    <row r="1" spans="1:49">
      <c r="A1" s="14" t="s">
        <v>1553</v>
      </c>
    </row>
    <row r="2" spans="1:49" ht="19.5" thickBot="1">
      <c r="B2" s="14" t="s">
        <v>15</v>
      </c>
      <c r="D2" s="8">
        <v>45018</v>
      </c>
      <c r="E2" s="14" t="s">
        <v>1347</v>
      </c>
      <c r="V2" s="14">
        <v>1</v>
      </c>
      <c r="W2" s="14">
        <v>2</v>
      </c>
      <c r="X2" s="14">
        <v>3</v>
      </c>
      <c r="Y2" s="14">
        <v>4</v>
      </c>
      <c r="Z2" s="14">
        <v>5</v>
      </c>
      <c r="AA2" s="14">
        <v>6</v>
      </c>
    </row>
    <row r="3" spans="1:49" ht="19.5" thickBot="1">
      <c r="C3" s="98" t="str">
        <f>IF(入力2!$AZ$4&gt;0,"※","")</f>
        <v/>
      </c>
      <c r="D3" s="14" t="s">
        <v>1492</v>
      </c>
      <c r="V3" s="14" t="str">
        <f>入力2!AL3</f>
        <v>基本データベース</v>
      </c>
      <c r="AF3" s="14" t="s">
        <v>1417</v>
      </c>
    </row>
    <row r="4" spans="1:49" ht="19.5" thickBot="1">
      <c r="B4" s="14" t="s">
        <v>1404</v>
      </c>
      <c r="G4" s="14" t="s">
        <v>1405</v>
      </c>
      <c r="L4" s="14" t="s">
        <v>1406</v>
      </c>
      <c r="X4" s="14" t="str">
        <f>入力2!AN4</f>
        <v>段・級</v>
      </c>
      <c r="Y4" s="14" t="str">
        <f>入力2!AO4</f>
        <v>年</v>
      </c>
      <c r="Z4" s="14" t="str">
        <f>入力2!AP4</f>
        <v>生年月日</v>
      </c>
      <c r="AA4" s="14" t="str">
        <f>入力2!AQ4</f>
        <v>年齢</v>
      </c>
      <c r="AK4" s="14" t="s">
        <v>1512</v>
      </c>
      <c r="AQ4" s="14" t="s">
        <v>1512</v>
      </c>
      <c r="AW4" s="14" t="s">
        <v>1512</v>
      </c>
    </row>
    <row r="5" spans="1:49">
      <c r="B5" s="99">
        <v>1</v>
      </c>
      <c r="C5" s="109"/>
      <c r="D5" s="100" t="str">
        <f>IFERROR(VLOOKUP(C5,入力2!$B$4:$CQ$44,入力2!$AM$1,0),"")</f>
        <v/>
      </c>
      <c r="E5" s="100" t="str">
        <f>IFERROR(VLOOKUP(C5,入力2!$B$4:$CQ$44,入力2!$AN$1,0),"")</f>
        <v/>
      </c>
      <c r="F5" s="101" t="str">
        <f>IFERROR(VLOOKUP(C5,入力2!$B$4:$CQ$44,入力2!$CN$1,0),"")</f>
        <v/>
      </c>
      <c r="G5" s="99">
        <v>1</v>
      </c>
      <c r="H5" s="109"/>
      <c r="I5" s="100" t="str">
        <f>IFERROR(VLOOKUP(H5,入力2!$B$4:$CQ$44,入力2!$AM$1,0),"")</f>
        <v/>
      </c>
      <c r="J5" s="100" t="str">
        <f>IFERROR(VLOOKUP(H5,入力2!$B$4:$CQ$44,入力2!$AN$1,0),"")</f>
        <v/>
      </c>
      <c r="K5" s="101" t="str">
        <f>IFERROR(VLOOKUP(H5,入力2!$B$4:$CQ$44,入力2!$CN$1,0),"")</f>
        <v/>
      </c>
      <c r="L5" s="99">
        <v>1</v>
      </c>
      <c r="M5" s="109"/>
      <c r="N5" s="100" t="str">
        <f>IFERROR(VLOOKUP(M5,入力2!$B$4:$CQ$44,入力2!$AM$1,0),"")</f>
        <v/>
      </c>
      <c r="O5" s="100" t="str">
        <f>IFERROR(VLOOKUP(M5,入力2!$B$4:$CQ$44,入力2!$AN$1,0),"")</f>
        <v/>
      </c>
      <c r="P5" s="101" t="str">
        <f>IFERROR(VLOOKUP(M5,入力2!$B$4:$CQ$44,入力2!$CN$1,0),"")</f>
        <v/>
      </c>
      <c r="V5" s="14">
        <f>入力2!AL5</f>
        <v>1</v>
      </c>
      <c r="W5" s="14" t="str">
        <f>入力2!AM5</f>
        <v/>
      </c>
      <c r="X5" s="14" t="str">
        <f>入力2!AN5</f>
        <v/>
      </c>
      <c r="Y5" s="14" t="str">
        <f>入力2!AO5</f>
        <v/>
      </c>
      <c r="Z5" s="14" t="str">
        <f>入力2!AP5</f>
        <v/>
      </c>
      <c r="AA5" s="14" t="str">
        <f>入力2!AQ5</f>
        <v/>
      </c>
      <c r="AF5" s="14" t="str">
        <f>B4</f>
        <v>団体試合1</v>
      </c>
      <c r="AG5" s="14">
        <f>C5</f>
        <v>0</v>
      </c>
      <c r="AH5" s="14" t="str">
        <f t="shared" ref="AH5:AJ11" si="0">D5</f>
        <v/>
      </c>
      <c r="AI5" s="14" t="str">
        <f t="shared" si="0"/>
        <v/>
      </c>
      <c r="AJ5" s="14" t="str">
        <f>F5</f>
        <v/>
      </c>
      <c r="AK5" s="14" t="str">
        <f>IF(AH5="","",1)</f>
        <v/>
      </c>
      <c r="AL5" s="14" t="s">
        <v>1384</v>
      </c>
      <c r="AM5" s="14">
        <f t="shared" ref="AM5:AP14" si="1">C24</f>
        <v>0</v>
      </c>
      <c r="AN5" s="14" t="str">
        <f t="shared" si="1"/>
        <v/>
      </c>
      <c r="AO5" s="14" t="str">
        <f t="shared" si="1"/>
        <v/>
      </c>
      <c r="AP5" s="14" t="str">
        <f t="shared" si="1"/>
        <v/>
      </c>
      <c r="AQ5" s="14" t="str">
        <f>IF(AN5="","",1)</f>
        <v/>
      </c>
      <c r="AR5" s="14" t="s">
        <v>1387</v>
      </c>
      <c r="AS5" s="14">
        <f t="shared" ref="AS5:AV20" si="2">C47</f>
        <v>0</v>
      </c>
      <c r="AT5" s="14" t="str">
        <f t="shared" si="2"/>
        <v/>
      </c>
      <c r="AU5" s="14" t="str">
        <f t="shared" si="2"/>
        <v/>
      </c>
      <c r="AV5" s="14" t="str">
        <f t="shared" si="2"/>
        <v/>
      </c>
      <c r="AW5" s="14" t="str">
        <f>IF(AT5="","",1)</f>
        <v/>
      </c>
    </row>
    <row r="6" spans="1:49">
      <c r="B6" s="102">
        <v>2</v>
      </c>
      <c r="C6" s="110"/>
      <c r="D6" s="103" t="str">
        <f>IFERROR(VLOOKUP(C6,入力2!$B$4:$CQ$44,入力2!$AM$1,0),"")</f>
        <v/>
      </c>
      <c r="E6" s="103" t="str">
        <f>IFERROR(VLOOKUP(C6,入力2!$B$4:$CQ$44,入力2!$AN$1,0),"")</f>
        <v/>
      </c>
      <c r="F6" s="104" t="str">
        <f>IFERROR(VLOOKUP(C6,入力2!$B$4:$CQ$44,入力2!$CN$1,0),"")</f>
        <v/>
      </c>
      <c r="G6" s="102">
        <v>2</v>
      </c>
      <c r="H6" s="110"/>
      <c r="I6" s="103" t="str">
        <f>IFERROR(VLOOKUP(H6,入力2!$B$4:$CQ$44,入力2!$AM$1,0),"")</f>
        <v/>
      </c>
      <c r="J6" s="103" t="str">
        <f>IFERROR(VLOOKUP(H6,入力2!$B$4:$CQ$44,入力2!$AN$1,0),"")</f>
        <v/>
      </c>
      <c r="K6" s="104" t="str">
        <f>IFERROR(VLOOKUP(H6,入力2!$B$4:$CQ$44,入力2!$CN$1,0),"")</f>
        <v/>
      </c>
      <c r="L6" s="102">
        <v>2</v>
      </c>
      <c r="M6" s="110"/>
      <c r="N6" s="103" t="str">
        <f>IFERROR(VLOOKUP(M6,入力2!$B$4:$CQ$44,入力2!$AM$1,0),"")</f>
        <v/>
      </c>
      <c r="O6" s="103" t="str">
        <f>IFERROR(VLOOKUP(M6,入力2!$B$4:$CQ$44,入力2!$AN$1,0),"")</f>
        <v/>
      </c>
      <c r="P6" s="104" t="str">
        <f>IFERROR(VLOOKUP(M6,入力2!$B$4:$CQ$44,入力2!$CN$1,0),"")</f>
        <v/>
      </c>
      <c r="V6" s="14">
        <f>入力2!AL6</f>
        <v>2</v>
      </c>
      <c r="W6" s="14" t="str">
        <f>入力2!AM6</f>
        <v/>
      </c>
      <c r="X6" s="14" t="str">
        <f>入力2!AN6</f>
        <v/>
      </c>
      <c r="Y6" s="14" t="str">
        <f>入力2!AO6</f>
        <v/>
      </c>
      <c r="Z6" s="14" t="str">
        <f>入力2!AP6</f>
        <v/>
      </c>
      <c r="AA6" s="14" t="str">
        <f>入力2!AQ6</f>
        <v/>
      </c>
      <c r="AF6" s="14">
        <f>IF(SUM(AK5:AK11)&gt;=5,1,0)</f>
        <v>0</v>
      </c>
      <c r="AG6" s="14">
        <f>C6</f>
        <v>0</v>
      </c>
      <c r="AH6" s="14" t="str">
        <f t="shared" si="0"/>
        <v/>
      </c>
      <c r="AI6" s="14" t="str">
        <f t="shared" si="0"/>
        <v/>
      </c>
      <c r="AJ6" s="14" t="str">
        <f t="shared" si="0"/>
        <v/>
      </c>
      <c r="AK6" s="14" t="str">
        <f t="shared" ref="AK6:AK46" si="3">IF(AH6="","",1)</f>
        <v/>
      </c>
      <c r="AM6" s="14">
        <f t="shared" si="1"/>
        <v>0</v>
      </c>
      <c r="AN6" s="14" t="str">
        <f t="shared" si="1"/>
        <v/>
      </c>
      <c r="AO6" s="14" t="str">
        <f t="shared" si="1"/>
        <v/>
      </c>
      <c r="AP6" s="14" t="str">
        <f t="shared" si="1"/>
        <v/>
      </c>
      <c r="AQ6" s="14" t="str">
        <f t="shared" ref="AQ6:AQ46" si="4">IF(AN6="","",1)</f>
        <v/>
      </c>
      <c r="AS6" s="14">
        <f t="shared" si="2"/>
        <v>0</v>
      </c>
      <c r="AT6" s="14" t="str">
        <f t="shared" si="2"/>
        <v/>
      </c>
      <c r="AU6" s="14" t="str">
        <f t="shared" si="2"/>
        <v/>
      </c>
      <c r="AV6" s="14" t="str">
        <f t="shared" si="2"/>
        <v/>
      </c>
      <c r="AW6" s="14" t="str">
        <f t="shared" ref="AW6:AW46" si="5">IF(AT6="","",1)</f>
        <v/>
      </c>
    </row>
    <row r="7" spans="1:49">
      <c r="B7" s="102">
        <v>3</v>
      </c>
      <c r="C7" s="110"/>
      <c r="D7" s="103" t="str">
        <f>IFERROR(VLOOKUP(C7,入力2!$B$4:$CQ$44,入力2!$AM$1,0),"")</f>
        <v/>
      </c>
      <c r="E7" s="103" t="str">
        <f>IFERROR(VLOOKUP(C7,入力2!$B$4:$CQ$44,入力2!$AN$1,0),"")</f>
        <v/>
      </c>
      <c r="F7" s="104" t="str">
        <f>IFERROR(VLOOKUP(C7,入力2!$B$4:$CQ$44,入力2!$CN$1,0),"")</f>
        <v/>
      </c>
      <c r="G7" s="102">
        <v>3</v>
      </c>
      <c r="H7" s="110"/>
      <c r="I7" s="103" t="str">
        <f>IFERROR(VLOOKUP(H7,入力2!$B$4:$CQ$44,入力2!$AM$1,0),"")</f>
        <v/>
      </c>
      <c r="J7" s="103" t="str">
        <f>IFERROR(VLOOKUP(H7,入力2!$B$4:$CQ$44,入力2!$AN$1,0),"")</f>
        <v/>
      </c>
      <c r="K7" s="104" t="str">
        <f>IFERROR(VLOOKUP(H7,入力2!$B$4:$CQ$44,入力2!$CN$1,0),"")</f>
        <v/>
      </c>
      <c r="L7" s="102">
        <v>3</v>
      </c>
      <c r="M7" s="110"/>
      <c r="N7" s="103" t="str">
        <f>IFERROR(VLOOKUP(M7,入力2!$B$4:$CQ$44,入力2!$AM$1,0),"")</f>
        <v/>
      </c>
      <c r="O7" s="103" t="str">
        <f>IFERROR(VLOOKUP(M7,入力2!$B$4:$CQ$44,入力2!$AN$1,0),"")</f>
        <v/>
      </c>
      <c r="P7" s="104" t="str">
        <f>IFERROR(VLOOKUP(M7,入力2!$B$4:$CQ$44,入力2!$CN$1,0),"")</f>
        <v/>
      </c>
      <c r="V7" s="14">
        <f>入力2!AL7</f>
        <v>3</v>
      </c>
      <c r="W7" s="14" t="str">
        <f>入力2!AM7</f>
        <v/>
      </c>
      <c r="X7" s="14" t="str">
        <f>入力2!AN7</f>
        <v/>
      </c>
      <c r="Y7" s="14" t="str">
        <f>入力2!AO7</f>
        <v/>
      </c>
      <c r="Z7" s="14" t="str">
        <f>入力2!AP7</f>
        <v/>
      </c>
      <c r="AA7" s="14" t="str">
        <f>入力2!AQ7</f>
        <v/>
      </c>
      <c r="AG7" s="14">
        <f>C7</f>
        <v>0</v>
      </c>
      <c r="AH7" s="14" t="str">
        <f t="shared" si="0"/>
        <v/>
      </c>
      <c r="AI7" s="14" t="str">
        <f t="shared" si="0"/>
        <v/>
      </c>
      <c r="AJ7" s="14" t="str">
        <f t="shared" si="0"/>
        <v/>
      </c>
      <c r="AK7" s="14" t="str">
        <f t="shared" si="3"/>
        <v/>
      </c>
      <c r="AM7" s="14">
        <f t="shared" si="1"/>
        <v>0</v>
      </c>
      <c r="AN7" s="14" t="str">
        <f t="shared" si="1"/>
        <v/>
      </c>
      <c r="AO7" s="14" t="str">
        <f t="shared" si="1"/>
        <v/>
      </c>
      <c r="AP7" s="14" t="str">
        <f t="shared" si="1"/>
        <v/>
      </c>
      <c r="AQ7" s="14" t="str">
        <f t="shared" si="4"/>
        <v/>
      </c>
      <c r="AR7" s="14" t="s">
        <v>1388</v>
      </c>
      <c r="AS7" s="14">
        <f t="shared" si="2"/>
        <v>0</v>
      </c>
      <c r="AT7" s="14" t="str">
        <f t="shared" si="2"/>
        <v/>
      </c>
      <c r="AU7" s="14" t="str">
        <f t="shared" si="2"/>
        <v/>
      </c>
      <c r="AV7" s="14" t="str">
        <f t="shared" si="2"/>
        <v/>
      </c>
      <c r="AW7" s="14" t="str">
        <f t="shared" si="5"/>
        <v/>
      </c>
    </row>
    <row r="8" spans="1:49">
      <c r="B8" s="102">
        <v>4</v>
      </c>
      <c r="C8" s="110"/>
      <c r="D8" s="103" t="str">
        <f>IFERROR(VLOOKUP(C8,入力2!$B$4:$CQ$44,入力2!$AM$1,0),"")</f>
        <v/>
      </c>
      <c r="E8" s="103" t="str">
        <f>IFERROR(VLOOKUP(C8,入力2!$B$4:$CQ$44,入力2!$AN$1,0),"")</f>
        <v/>
      </c>
      <c r="F8" s="104" t="str">
        <f>IFERROR(VLOOKUP(C8,入力2!$B$4:$CQ$44,入力2!$CN$1,0),"")</f>
        <v/>
      </c>
      <c r="G8" s="102">
        <v>4</v>
      </c>
      <c r="H8" s="110"/>
      <c r="I8" s="103" t="str">
        <f>IFERROR(VLOOKUP(H8,入力2!$B$4:$CQ$44,入力2!$AM$1,0),"")</f>
        <v/>
      </c>
      <c r="J8" s="103" t="str">
        <f>IFERROR(VLOOKUP(H8,入力2!$B$4:$CQ$44,入力2!$AN$1,0),"")</f>
        <v/>
      </c>
      <c r="K8" s="104" t="str">
        <f>IFERROR(VLOOKUP(H8,入力2!$B$4:$CQ$44,入力2!$CN$1,0),"")</f>
        <v/>
      </c>
      <c r="L8" s="102">
        <v>4</v>
      </c>
      <c r="M8" s="110"/>
      <c r="N8" s="103" t="str">
        <f>IFERROR(VLOOKUP(M8,入力2!$B$4:$CQ$44,入力2!$AM$1,0),"")</f>
        <v/>
      </c>
      <c r="O8" s="103" t="str">
        <f>IFERROR(VLOOKUP(M8,入力2!$B$4:$CQ$44,入力2!$AN$1,0),"")</f>
        <v/>
      </c>
      <c r="P8" s="104" t="str">
        <f>IFERROR(VLOOKUP(M8,入力2!$B$4:$CQ$44,入力2!$CN$1,0),"")</f>
        <v/>
      </c>
      <c r="V8" s="14">
        <f>入力2!AL8</f>
        <v>4</v>
      </c>
      <c r="W8" s="14" t="str">
        <f>入力2!AM8</f>
        <v/>
      </c>
      <c r="X8" s="14" t="str">
        <f>入力2!AN8</f>
        <v/>
      </c>
      <c r="Y8" s="14" t="str">
        <f>入力2!AO8</f>
        <v/>
      </c>
      <c r="Z8" s="14" t="str">
        <f>入力2!AP8</f>
        <v/>
      </c>
      <c r="AA8" s="14" t="str">
        <f>入力2!AQ8</f>
        <v/>
      </c>
      <c r="AG8" s="14">
        <f>C8</f>
        <v>0</v>
      </c>
      <c r="AH8" s="14" t="str">
        <f t="shared" si="0"/>
        <v/>
      </c>
      <c r="AI8" s="14" t="str">
        <f t="shared" si="0"/>
        <v/>
      </c>
      <c r="AJ8" s="14" t="str">
        <f t="shared" si="0"/>
        <v/>
      </c>
      <c r="AK8" s="14" t="str">
        <f t="shared" si="3"/>
        <v/>
      </c>
      <c r="AM8" s="14">
        <f t="shared" si="1"/>
        <v>0</v>
      </c>
      <c r="AN8" s="14" t="str">
        <f t="shared" si="1"/>
        <v/>
      </c>
      <c r="AO8" s="14" t="str">
        <f t="shared" si="1"/>
        <v/>
      </c>
      <c r="AP8" s="14" t="str">
        <f t="shared" si="1"/>
        <v/>
      </c>
      <c r="AQ8" s="14" t="str">
        <f t="shared" si="4"/>
        <v/>
      </c>
      <c r="AS8" s="14">
        <f t="shared" si="2"/>
        <v>0</v>
      </c>
      <c r="AT8" s="14" t="str">
        <f t="shared" si="2"/>
        <v/>
      </c>
      <c r="AU8" s="14" t="str">
        <f t="shared" si="2"/>
        <v/>
      </c>
      <c r="AV8" s="14" t="str">
        <f t="shared" si="2"/>
        <v/>
      </c>
      <c r="AW8" s="14" t="str">
        <f t="shared" si="5"/>
        <v/>
      </c>
    </row>
    <row r="9" spans="1:49" ht="19.5" thickBot="1">
      <c r="B9" s="105">
        <v>5</v>
      </c>
      <c r="C9" s="111"/>
      <c r="D9" s="106" t="str">
        <f>IFERROR(VLOOKUP(C9,入力2!$B$4:$CQ$44,入力2!$AM$1,0),"")</f>
        <v/>
      </c>
      <c r="E9" s="106" t="str">
        <f>IFERROR(VLOOKUP(C9,入力2!$B$4:$CQ$44,入力2!$AN$1,0),"")</f>
        <v/>
      </c>
      <c r="F9" s="107" t="str">
        <f>IFERROR(VLOOKUP(C9,入力2!$B$4:$CQ$44,入力2!$CN$1,0),"")</f>
        <v/>
      </c>
      <c r="G9" s="105">
        <v>5</v>
      </c>
      <c r="H9" s="111"/>
      <c r="I9" s="106" t="str">
        <f>IFERROR(VLOOKUP(H9,入力2!$B$4:$CQ$44,入力2!$AM$1,0),"")</f>
        <v/>
      </c>
      <c r="J9" s="106" t="str">
        <f>IFERROR(VLOOKUP(H9,入力2!$B$4:$CQ$44,入力2!$AN$1,0),"")</f>
        <v/>
      </c>
      <c r="K9" s="107" t="str">
        <f>IFERROR(VLOOKUP(H9,入力2!$B$4:$CQ$44,入力2!$CN$1,0),"")</f>
        <v/>
      </c>
      <c r="L9" s="105">
        <v>5</v>
      </c>
      <c r="M9" s="111"/>
      <c r="N9" s="106" t="str">
        <f>IFERROR(VLOOKUP(M9,入力2!$B$4:$CQ$44,入力2!$AM$1,0),"")</f>
        <v/>
      </c>
      <c r="O9" s="106" t="str">
        <f>IFERROR(VLOOKUP(M9,入力2!$B$4:$CQ$44,入力2!$AN$1,0),"")</f>
        <v/>
      </c>
      <c r="P9" s="107" t="str">
        <f>IFERROR(VLOOKUP(M9,入力2!$B$4:$CQ$44,入力2!$CN$1,0),"")</f>
        <v/>
      </c>
      <c r="V9" s="14">
        <f>入力2!AL9</f>
        <v>5</v>
      </c>
      <c r="W9" s="14" t="str">
        <f>入力2!AM9</f>
        <v/>
      </c>
      <c r="X9" s="14" t="str">
        <f>入力2!AN9</f>
        <v/>
      </c>
      <c r="Y9" s="14" t="str">
        <f>入力2!AO9</f>
        <v/>
      </c>
      <c r="Z9" s="14" t="str">
        <f>入力2!AP9</f>
        <v/>
      </c>
      <c r="AA9" s="14" t="str">
        <f>入力2!AQ9</f>
        <v/>
      </c>
      <c r="AG9" s="14">
        <f>C9</f>
        <v>0</v>
      </c>
      <c r="AH9" s="14" t="str">
        <f t="shared" si="0"/>
        <v/>
      </c>
      <c r="AI9" s="14" t="str">
        <f t="shared" si="0"/>
        <v/>
      </c>
      <c r="AJ9" s="14" t="str">
        <f t="shared" si="0"/>
        <v/>
      </c>
      <c r="AK9" s="14" t="str">
        <f t="shared" si="3"/>
        <v/>
      </c>
      <c r="AM9" s="14">
        <f t="shared" si="1"/>
        <v>0</v>
      </c>
      <c r="AN9" s="14" t="str">
        <f t="shared" si="1"/>
        <v/>
      </c>
      <c r="AO9" s="14" t="str">
        <f t="shared" si="1"/>
        <v/>
      </c>
      <c r="AP9" s="14" t="str">
        <f t="shared" si="1"/>
        <v/>
      </c>
      <c r="AQ9" s="14" t="str">
        <f t="shared" si="4"/>
        <v/>
      </c>
      <c r="AR9" s="14" t="s">
        <v>1389</v>
      </c>
      <c r="AS9" s="14">
        <f t="shared" si="2"/>
        <v>0</v>
      </c>
      <c r="AT9" s="14" t="str">
        <f t="shared" si="2"/>
        <v/>
      </c>
      <c r="AU9" s="14" t="str">
        <f t="shared" si="2"/>
        <v/>
      </c>
      <c r="AV9" s="14" t="str">
        <f t="shared" si="2"/>
        <v/>
      </c>
      <c r="AW9" s="14" t="str">
        <f t="shared" si="5"/>
        <v/>
      </c>
    </row>
    <row r="10" spans="1:49">
      <c r="B10" s="102">
        <v>6</v>
      </c>
      <c r="C10" s="110"/>
      <c r="D10" s="103" t="str">
        <f>IFERROR(VLOOKUP(C10,入力2!$B$4:$CQ$44,入力2!$AM$1,0),"")</f>
        <v/>
      </c>
      <c r="E10" s="103" t="str">
        <f>IFERROR(VLOOKUP(C10,入力2!$B$4:$CQ$44,入力2!$AN$1,0),"")</f>
        <v/>
      </c>
      <c r="F10" s="104" t="str">
        <f>IFERROR(VLOOKUP(C10,入力2!$B$4:$CQ$44,入力2!$CN$1,0),"")</f>
        <v/>
      </c>
      <c r="G10" s="102">
        <v>6</v>
      </c>
      <c r="H10" s="110"/>
      <c r="I10" s="103" t="str">
        <f>IFERROR(VLOOKUP(H10,入力2!$B$4:$CQ$44,入力2!$AM$1,0),"")</f>
        <v/>
      </c>
      <c r="J10" s="103" t="str">
        <f>IFERROR(VLOOKUP(H10,入力2!$B$4:$CQ$44,入力2!$AN$1,0),"")</f>
        <v/>
      </c>
      <c r="K10" s="104" t="str">
        <f>IFERROR(VLOOKUP(H10,入力2!$B$4:$CQ$44,入力2!$CN$1,0),"")</f>
        <v/>
      </c>
      <c r="L10" s="102">
        <v>6</v>
      </c>
      <c r="M10" s="110"/>
      <c r="N10" s="103" t="str">
        <f>IFERROR(VLOOKUP(M10,入力2!$B$4:$CQ$44,入力2!$AM$1,0),"")</f>
        <v/>
      </c>
      <c r="O10" s="103" t="str">
        <f>IFERROR(VLOOKUP(M10,入力2!$B$4:$CQ$44,入力2!$AN$1,0),"")</f>
        <v/>
      </c>
      <c r="P10" s="104" t="str">
        <f>IFERROR(VLOOKUP(M10,入力2!$B$4:$CQ$44,入力2!$CN$1,0),"")</f>
        <v/>
      </c>
      <c r="V10" s="14">
        <f>入力2!AL10</f>
        <v>6</v>
      </c>
      <c r="W10" s="14" t="str">
        <f>入力2!AM10</f>
        <v/>
      </c>
      <c r="X10" s="14" t="str">
        <f>入力2!AN10</f>
        <v/>
      </c>
      <c r="Y10" s="14" t="str">
        <f>入力2!AO10</f>
        <v/>
      </c>
      <c r="Z10" s="14" t="str">
        <f>入力2!AP10</f>
        <v/>
      </c>
      <c r="AA10" s="14" t="str">
        <f>入力2!AQ10</f>
        <v/>
      </c>
      <c r="AG10" s="14">
        <f t="shared" ref="AG10:AG11" si="6">C10</f>
        <v>0</v>
      </c>
      <c r="AH10" s="14" t="str">
        <f t="shared" si="0"/>
        <v/>
      </c>
      <c r="AI10" s="14" t="str">
        <f t="shared" si="0"/>
        <v/>
      </c>
      <c r="AJ10" s="14" t="str">
        <f t="shared" si="0"/>
        <v/>
      </c>
      <c r="AK10" s="14" t="str">
        <f t="shared" si="3"/>
        <v/>
      </c>
      <c r="AM10" s="14">
        <f t="shared" si="1"/>
        <v>0</v>
      </c>
      <c r="AN10" s="14" t="str">
        <f t="shared" si="1"/>
        <v/>
      </c>
      <c r="AO10" s="14" t="str">
        <f t="shared" si="1"/>
        <v/>
      </c>
      <c r="AP10" s="14" t="str">
        <f t="shared" si="1"/>
        <v/>
      </c>
      <c r="AQ10" s="14" t="str">
        <f t="shared" si="4"/>
        <v/>
      </c>
      <c r="AS10" s="14">
        <f t="shared" si="2"/>
        <v>0</v>
      </c>
      <c r="AT10" s="14" t="str">
        <f t="shared" si="2"/>
        <v/>
      </c>
      <c r="AU10" s="14" t="str">
        <f t="shared" si="2"/>
        <v/>
      </c>
      <c r="AV10" s="14" t="str">
        <f t="shared" si="2"/>
        <v/>
      </c>
      <c r="AW10" s="14" t="str">
        <f t="shared" si="5"/>
        <v/>
      </c>
    </row>
    <row r="11" spans="1:49" ht="19.5" thickBot="1">
      <c r="B11" s="105">
        <v>7</v>
      </c>
      <c r="C11" s="111"/>
      <c r="D11" s="106" t="str">
        <f>IFERROR(VLOOKUP(C11,入力2!$B$4:$CQ$44,入力2!$AM$1,0),"")</f>
        <v/>
      </c>
      <c r="E11" s="106" t="str">
        <f>IFERROR(VLOOKUP(C11,入力2!$B$4:$CQ$44,入力2!$AN$1,0),"")</f>
        <v/>
      </c>
      <c r="F11" s="107" t="str">
        <f>IFERROR(VLOOKUP(C11,入力2!$B$4:$CQ$44,入力2!$CN$1,0),"")</f>
        <v/>
      </c>
      <c r="G11" s="105">
        <v>7</v>
      </c>
      <c r="H11" s="111"/>
      <c r="I11" s="106" t="str">
        <f>IFERROR(VLOOKUP(H11,入力2!$B$4:$CQ$44,入力2!$AM$1,0),"")</f>
        <v/>
      </c>
      <c r="J11" s="106" t="str">
        <f>IFERROR(VLOOKUP(H11,入力2!$B$4:$CQ$44,入力2!$AN$1,0),"")</f>
        <v/>
      </c>
      <c r="K11" s="107" t="str">
        <f>IFERROR(VLOOKUP(H11,入力2!$B$4:$CQ$44,入力2!$CN$1,0),"")</f>
        <v/>
      </c>
      <c r="L11" s="105">
        <v>7</v>
      </c>
      <c r="M11" s="111"/>
      <c r="N11" s="106" t="str">
        <f>IFERROR(VLOOKUP(M11,入力2!$B$4:$CQ$44,入力2!$AM$1,0),"")</f>
        <v/>
      </c>
      <c r="O11" s="106" t="str">
        <f>IFERROR(VLOOKUP(M11,入力2!$B$4:$CQ$44,入力2!$AN$1,0),"")</f>
        <v/>
      </c>
      <c r="P11" s="107" t="str">
        <f>IFERROR(VLOOKUP(M11,入力2!$B$4:$CQ$44,入力2!$CN$1,0),"")</f>
        <v/>
      </c>
      <c r="V11" s="14">
        <f>入力2!AL11</f>
        <v>7</v>
      </c>
      <c r="W11" s="14" t="str">
        <f>入力2!AM11</f>
        <v/>
      </c>
      <c r="X11" s="14" t="str">
        <f>入力2!AN11</f>
        <v/>
      </c>
      <c r="Y11" s="14" t="str">
        <f>入力2!AO11</f>
        <v/>
      </c>
      <c r="Z11" s="14" t="str">
        <f>入力2!AP11</f>
        <v/>
      </c>
      <c r="AA11" s="14" t="str">
        <f>入力2!AQ11</f>
        <v/>
      </c>
      <c r="AG11" s="14">
        <f t="shared" si="6"/>
        <v>0</v>
      </c>
      <c r="AH11" s="14" t="str">
        <f t="shared" si="0"/>
        <v/>
      </c>
      <c r="AI11" s="14" t="str">
        <f t="shared" si="0"/>
        <v/>
      </c>
      <c r="AJ11" s="14" t="str">
        <f t="shared" si="0"/>
        <v/>
      </c>
      <c r="AK11" s="14" t="str">
        <f t="shared" si="3"/>
        <v/>
      </c>
      <c r="AM11" s="14">
        <f t="shared" si="1"/>
        <v>0</v>
      </c>
      <c r="AN11" s="14" t="str">
        <f t="shared" si="1"/>
        <v/>
      </c>
      <c r="AO11" s="14" t="str">
        <f t="shared" si="1"/>
        <v/>
      </c>
      <c r="AP11" s="14" t="str">
        <f t="shared" si="1"/>
        <v/>
      </c>
      <c r="AQ11" s="14" t="str">
        <f t="shared" si="4"/>
        <v/>
      </c>
      <c r="AR11" s="14" t="s">
        <v>1390</v>
      </c>
      <c r="AS11" s="14">
        <f t="shared" si="2"/>
        <v>0</v>
      </c>
      <c r="AT11" s="14" t="str">
        <f t="shared" si="2"/>
        <v/>
      </c>
      <c r="AU11" s="14" t="str">
        <f t="shared" si="2"/>
        <v/>
      </c>
      <c r="AV11" s="14" t="str">
        <f t="shared" si="2"/>
        <v/>
      </c>
      <c r="AW11" s="14" t="str">
        <f t="shared" si="5"/>
        <v/>
      </c>
    </row>
    <row r="12" spans="1:49">
      <c r="V12" s="14">
        <f>入力2!AL12</f>
        <v>8</v>
      </c>
      <c r="W12" s="14" t="str">
        <f>入力2!AM12</f>
        <v/>
      </c>
      <c r="X12" s="14" t="str">
        <f>入力2!AN12</f>
        <v/>
      </c>
      <c r="Y12" s="14" t="str">
        <f>入力2!AO12</f>
        <v/>
      </c>
      <c r="Z12" s="14" t="str">
        <f>入力2!AP12</f>
        <v/>
      </c>
      <c r="AA12" s="14" t="str">
        <f>入力2!AQ12</f>
        <v/>
      </c>
      <c r="AF12" s="14" t="str">
        <f>G4</f>
        <v>団体試合2</v>
      </c>
      <c r="AG12" s="14">
        <f t="shared" ref="AG12:AJ18" si="7">H5</f>
        <v>0</v>
      </c>
      <c r="AH12" s="14" t="str">
        <f t="shared" si="7"/>
        <v/>
      </c>
      <c r="AI12" s="14" t="str">
        <f t="shared" si="7"/>
        <v/>
      </c>
      <c r="AJ12" s="14" t="str">
        <f t="shared" si="7"/>
        <v/>
      </c>
      <c r="AK12" s="14" t="str">
        <f t="shared" si="3"/>
        <v/>
      </c>
      <c r="AM12" s="14">
        <f t="shared" si="1"/>
        <v>0</v>
      </c>
      <c r="AN12" s="14" t="str">
        <f t="shared" si="1"/>
        <v/>
      </c>
      <c r="AO12" s="14" t="str">
        <f t="shared" si="1"/>
        <v/>
      </c>
      <c r="AP12" s="14" t="str">
        <f t="shared" si="1"/>
        <v/>
      </c>
      <c r="AQ12" s="14" t="str">
        <f t="shared" si="4"/>
        <v/>
      </c>
      <c r="AS12" s="14">
        <f t="shared" si="2"/>
        <v>0</v>
      </c>
      <c r="AT12" s="14" t="str">
        <f t="shared" si="2"/>
        <v/>
      </c>
      <c r="AU12" s="14" t="str">
        <f t="shared" si="2"/>
        <v/>
      </c>
      <c r="AV12" s="14" t="str">
        <f t="shared" si="2"/>
        <v/>
      </c>
      <c r="AW12" s="14" t="str">
        <f t="shared" si="5"/>
        <v/>
      </c>
    </row>
    <row r="13" spans="1:49" ht="19.5" thickBot="1">
      <c r="B13" s="14" t="s">
        <v>1407</v>
      </c>
      <c r="G13" s="14" t="s">
        <v>1408</v>
      </c>
      <c r="L13" s="14" t="s">
        <v>1409</v>
      </c>
      <c r="V13" s="14">
        <f>入力2!AL13</f>
        <v>9</v>
      </c>
      <c r="W13" s="14" t="str">
        <f>入力2!AM13</f>
        <v/>
      </c>
      <c r="X13" s="14" t="str">
        <f>入力2!AN13</f>
        <v/>
      </c>
      <c r="Y13" s="14" t="str">
        <f>入力2!AO13</f>
        <v/>
      </c>
      <c r="Z13" s="14" t="str">
        <f>入力2!AP13</f>
        <v/>
      </c>
      <c r="AA13" s="14" t="str">
        <f>入力2!AQ13</f>
        <v/>
      </c>
      <c r="AF13" s="14">
        <f>IF(SUM(AK12:AK18)&gt;=5,1,0)</f>
        <v>0</v>
      </c>
      <c r="AG13" s="14">
        <f t="shared" si="7"/>
        <v>0</v>
      </c>
      <c r="AH13" s="14" t="str">
        <f t="shared" si="7"/>
        <v/>
      </c>
      <c r="AI13" s="14" t="str">
        <f t="shared" si="7"/>
        <v/>
      </c>
      <c r="AJ13" s="14" t="str">
        <f t="shared" si="7"/>
        <v/>
      </c>
      <c r="AK13" s="14" t="str">
        <f t="shared" si="3"/>
        <v/>
      </c>
      <c r="AM13" s="14">
        <f t="shared" si="1"/>
        <v>0</v>
      </c>
      <c r="AN13" s="14" t="str">
        <f t="shared" si="1"/>
        <v/>
      </c>
      <c r="AO13" s="14" t="str">
        <f t="shared" si="1"/>
        <v/>
      </c>
      <c r="AP13" s="14" t="str">
        <f t="shared" si="1"/>
        <v/>
      </c>
      <c r="AQ13" s="14" t="str">
        <f t="shared" si="4"/>
        <v/>
      </c>
      <c r="AR13" s="14" t="s">
        <v>1391</v>
      </c>
      <c r="AS13" s="14">
        <f t="shared" si="2"/>
        <v>0</v>
      </c>
      <c r="AT13" s="14" t="str">
        <f t="shared" si="2"/>
        <v/>
      </c>
      <c r="AU13" s="14" t="str">
        <f t="shared" si="2"/>
        <v/>
      </c>
      <c r="AV13" s="14" t="str">
        <f t="shared" si="2"/>
        <v/>
      </c>
      <c r="AW13" s="14" t="str">
        <f t="shared" si="5"/>
        <v/>
      </c>
    </row>
    <row r="14" spans="1:49">
      <c r="B14" s="99">
        <v>1</v>
      </c>
      <c r="C14" s="109"/>
      <c r="D14" s="100" t="str">
        <f>IFERROR(VLOOKUP(C14,入力2!$B$4:$CQ$44,入力2!$AM$1,0),"")</f>
        <v/>
      </c>
      <c r="E14" s="100" t="str">
        <f>IFERROR(VLOOKUP(C14,入力2!$B$4:$CQ$44,入力2!$AN$1,0),"")</f>
        <v/>
      </c>
      <c r="F14" s="101" t="str">
        <f>IFERROR(VLOOKUP(C14,入力2!$B$4:$CQ$44,入力2!$CN$1,0),"")</f>
        <v/>
      </c>
      <c r="G14" s="99">
        <v>1</v>
      </c>
      <c r="H14" s="109"/>
      <c r="I14" s="100" t="str">
        <f>IFERROR(VLOOKUP(H14,入力2!$B$4:$CQ$44,入力2!$AM$1,0),"")</f>
        <v/>
      </c>
      <c r="J14" s="100" t="str">
        <f>IFERROR(VLOOKUP(H14,入力2!$B$4:$CQ$44,入力2!$AN$1,0),"")</f>
        <v/>
      </c>
      <c r="K14" s="101" t="str">
        <f>IFERROR(VLOOKUP(H14,入力2!$B$4:$CQ$44,入力2!$CN$1,0),"")</f>
        <v/>
      </c>
      <c r="L14" s="99">
        <v>1</v>
      </c>
      <c r="M14" s="109"/>
      <c r="N14" s="100" t="str">
        <f>IFERROR(VLOOKUP(M14,入力2!$B$4:$CQ$44,入力2!$AM$1,0),"")</f>
        <v/>
      </c>
      <c r="O14" s="100" t="str">
        <f>IFERROR(VLOOKUP(M14,入力2!$B$4:$CQ$44,入力2!$AN$1,0),"")</f>
        <v/>
      </c>
      <c r="P14" s="101" t="str">
        <f>IFERROR(VLOOKUP(M14,入力2!$B$4:$CQ$44,入力2!$CN$1,0),"")</f>
        <v/>
      </c>
      <c r="V14" s="14">
        <f>入力2!AL14</f>
        <v>10</v>
      </c>
      <c r="W14" s="14" t="str">
        <f>入力2!AM14</f>
        <v/>
      </c>
      <c r="X14" s="14" t="str">
        <f>入力2!AN14</f>
        <v/>
      </c>
      <c r="Y14" s="14" t="str">
        <f>入力2!AO14</f>
        <v/>
      </c>
      <c r="Z14" s="14" t="str">
        <f>入力2!AP14</f>
        <v/>
      </c>
      <c r="AA14" s="14" t="str">
        <f>入力2!AQ14</f>
        <v/>
      </c>
      <c r="AG14" s="14">
        <f t="shared" si="7"/>
        <v>0</v>
      </c>
      <c r="AH14" s="14" t="str">
        <f t="shared" si="7"/>
        <v/>
      </c>
      <c r="AI14" s="14" t="str">
        <f t="shared" si="7"/>
        <v/>
      </c>
      <c r="AJ14" s="14" t="str">
        <f t="shared" si="7"/>
        <v/>
      </c>
      <c r="AK14" s="14" t="str">
        <f t="shared" si="3"/>
        <v/>
      </c>
      <c r="AM14" s="14">
        <f t="shared" si="1"/>
        <v>0</v>
      </c>
      <c r="AN14" s="14" t="str">
        <f t="shared" si="1"/>
        <v/>
      </c>
      <c r="AO14" s="14" t="str">
        <f t="shared" si="1"/>
        <v/>
      </c>
      <c r="AP14" s="14" t="str">
        <f t="shared" si="1"/>
        <v/>
      </c>
      <c r="AQ14" s="14" t="str">
        <f t="shared" si="4"/>
        <v/>
      </c>
      <c r="AS14" s="14">
        <f t="shared" si="2"/>
        <v>0</v>
      </c>
      <c r="AT14" s="14" t="str">
        <f t="shared" si="2"/>
        <v/>
      </c>
      <c r="AU14" s="14" t="str">
        <f t="shared" si="2"/>
        <v/>
      </c>
      <c r="AV14" s="14" t="str">
        <f t="shared" si="2"/>
        <v/>
      </c>
      <c r="AW14" s="14" t="str">
        <f t="shared" si="5"/>
        <v/>
      </c>
    </row>
    <row r="15" spans="1:49">
      <c r="B15" s="102">
        <v>2</v>
      </c>
      <c r="C15" s="110"/>
      <c r="D15" s="103" t="str">
        <f>IFERROR(VLOOKUP(C15,入力2!$B$4:$CQ$44,入力2!$AM$1,0),"")</f>
        <v/>
      </c>
      <c r="E15" s="103" t="str">
        <f>IFERROR(VLOOKUP(C15,入力2!$B$4:$CQ$44,入力2!$AN$1,0),"")</f>
        <v/>
      </c>
      <c r="F15" s="104" t="str">
        <f>IFERROR(VLOOKUP(C15,入力2!$B$4:$CQ$44,入力2!$CN$1,0),"")</f>
        <v/>
      </c>
      <c r="G15" s="102">
        <v>2</v>
      </c>
      <c r="H15" s="110"/>
      <c r="I15" s="103" t="str">
        <f>IFERROR(VLOOKUP(H15,入力2!$B$4:$CQ$44,入力2!$AM$1,0),"")</f>
        <v/>
      </c>
      <c r="J15" s="103" t="str">
        <f>IFERROR(VLOOKUP(H15,入力2!$B$4:$CQ$44,入力2!$AN$1,0),"")</f>
        <v/>
      </c>
      <c r="K15" s="104" t="str">
        <f>IFERROR(VLOOKUP(H15,入力2!$B$4:$CQ$44,入力2!$CN$1,0),"")</f>
        <v/>
      </c>
      <c r="L15" s="102">
        <v>2</v>
      </c>
      <c r="M15" s="110"/>
      <c r="N15" s="103" t="str">
        <f>IFERROR(VLOOKUP(M15,入力2!$B$4:$CQ$44,入力2!$AM$1,0),"")</f>
        <v/>
      </c>
      <c r="O15" s="103" t="str">
        <f>IFERROR(VLOOKUP(M15,入力2!$B$4:$CQ$44,入力2!$AN$1,0),"")</f>
        <v/>
      </c>
      <c r="P15" s="104" t="str">
        <f>IFERROR(VLOOKUP(M15,入力2!$B$4:$CQ$44,入力2!$CN$1,0),"")</f>
        <v/>
      </c>
      <c r="V15" s="14">
        <f>入力2!AL15</f>
        <v>11</v>
      </c>
      <c r="W15" s="14" t="str">
        <f>入力2!AM15</f>
        <v/>
      </c>
      <c r="X15" s="14" t="str">
        <f>入力2!AN15</f>
        <v/>
      </c>
      <c r="Y15" s="14" t="str">
        <f>入力2!AO15</f>
        <v/>
      </c>
      <c r="Z15" s="14" t="str">
        <f>入力2!AP15</f>
        <v/>
      </c>
      <c r="AA15" s="14" t="str">
        <f>入力2!AQ15</f>
        <v/>
      </c>
      <c r="AG15" s="14">
        <f t="shared" si="7"/>
        <v>0</v>
      </c>
      <c r="AH15" s="14" t="str">
        <f t="shared" si="7"/>
        <v/>
      </c>
      <c r="AI15" s="14" t="str">
        <f t="shared" si="7"/>
        <v/>
      </c>
      <c r="AJ15" s="14" t="str">
        <f t="shared" si="7"/>
        <v/>
      </c>
      <c r="AK15" s="14" t="str">
        <f t="shared" si="3"/>
        <v/>
      </c>
      <c r="AM15" s="14">
        <f t="shared" ref="AM15:AP24" si="8">H24</f>
        <v>0</v>
      </c>
      <c r="AN15" s="14" t="str">
        <f t="shared" si="8"/>
        <v/>
      </c>
      <c r="AO15" s="14" t="str">
        <f t="shared" si="8"/>
        <v/>
      </c>
      <c r="AP15" s="14" t="str">
        <f t="shared" si="8"/>
        <v/>
      </c>
      <c r="AQ15" s="14" t="str">
        <f t="shared" si="4"/>
        <v/>
      </c>
      <c r="AR15" s="14" t="s">
        <v>1392</v>
      </c>
      <c r="AS15" s="14">
        <f t="shared" si="2"/>
        <v>0</v>
      </c>
      <c r="AT15" s="14" t="str">
        <f t="shared" si="2"/>
        <v/>
      </c>
      <c r="AU15" s="14" t="str">
        <f t="shared" si="2"/>
        <v/>
      </c>
      <c r="AV15" s="14" t="str">
        <f t="shared" si="2"/>
        <v/>
      </c>
      <c r="AW15" s="14" t="str">
        <f t="shared" si="5"/>
        <v/>
      </c>
    </row>
    <row r="16" spans="1:49">
      <c r="B16" s="102">
        <v>3</v>
      </c>
      <c r="C16" s="110"/>
      <c r="D16" s="103" t="str">
        <f>IFERROR(VLOOKUP(C16,入力2!$B$4:$CQ$44,入力2!$AM$1,0),"")</f>
        <v/>
      </c>
      <c r="E16" s="103" t="str">
        <f>IFERROR(VLOOKUP(C16,入力2!$B$4:$CQ$44,入力2!$AN$1,0),"")</f>
        <v/>
      </c>
      <c r="F16" s="104" t="str">
        <f>IFERROR(VLOOKUP(C16,入力2!$B$4:$CQ$44,入力2!$CN$1,0),"")</f>
        <v/>
      </c>
      <c r="G16" s="102">
        <v>3</v>
      </c>
      <c r="H16" s="110"/>
      <c r="I16" s="103" t="str">
        <f>IFERROR(VLOOKUP(H16,入力2!$B$4:$CQ$44,入力2!$AM$1,0),"")</f>
        <v/>
      </c>
      <c r="J16" s="103" t="str">
        <f>IFERROR(VLOOKUP(H16,入力2!$B$4:$CQ$44,入力2!$AN$1,0),"")</f>
        <v/>
      </c>
      <c r="K16" s="104" t="str">
        <f>IFERROR(VLOOKUP(H16,入力2!$B$4:$CQ$44,入力2!$CN$1,0),"")</f>
        <v/>
      </c>
      <c r="L16" s="102">
        <v>3</v>
      </c>
      <c r="M16" s="110"/>
      <c r="N16" s="103" t="str">
        <f>IFERROR(VLOOKUP(M16,入力2!$B$4:$CQ$44,入力2!$AM$1,0),"")</f>
        <v/>
      </c>
      <c r="O16" s="103" t="str">
        <f>IFERROR(VLOOKUP(M16,入力2!$B$4:$CQ$44,入力2!$AN$1,0),"")</f>
        <v/>
      </c>
      <c r="P16" s="104" t="str">
        <f>IFERROR(VLOOKUP(M16,入力2!$B$4:$CQ$44,入力2!$CN$1,0),"")</f>
        <v/>
      </c>
      <c r="V16" s="14">
        <f>入力2!AL16</f>
        <v>12</v>
      </c>
      <c r="W16" s="14" t="str">
        <f>入力2!AM16</f>
        <v/>
      </c>
      <c r="X16" s="14" t="str">
        <f>入力2!AN16</f>
        <v/>
      </c>
      <c r="Y16" s="14" t="str">
        <f>入力2!AO16</f>
        <v/>
      </c>
      <c r="Z16" s="14" t="str">
        <f>入力2!AP16</f>
        <v/>
      </c>
      <c r="AA16" s="14" t="str">
        <f>入力2!AQ16</f>
        <v/>
      </c>
      <c r="AG16" s="14">
        <f t="shared" si="7"/>
        <v>0</v>
      </c>
      <c r="AH16" s="14" t="str">
        <f t="shared" si="7"/>
        <v/>
      </c>
      <c r="AI16" s="14" t="str">
        <f t="shared" si="7"/>
        <v/>
      </c>
      <c r="AJ16" s="14" t="str">
        <f t="shared" si="7"/>
        <v/>
      </c>
      <c r="AK16" s="14" t="str">
        <f t="shared" si="3"/>
        <v/>
      </c>
      <c r="AM16" s="14">
        <f t="shared" si="8"/>
        <v>0</v>
      </c>
      <c r="AN16" s="14" t="str">
        <f t="shared" si="8"/>
        <v/>
      </c>
      <c r="AO16" s="14" t="str">
        <f t="shared" si="8"/>
        <v/>
      </c>
      <c r="AP16" s="14" t="str">
        <f t="shared" si="8"/>
        <v/>
      </c>
      <c r="AQ16" s="14" t="str">
        <f t="shared" si="4"/>
        <v/>
      </c>
      <c r="AS16" s="14">
        <f t="shared" si="2"/>
        <v>0</v>
      </c>
      <c r="AT16" s="14" t="str">
        <f t="shared" si="2"/>
        <v/>
      </c>
      <c r="AU16" s="14" t="str">
        <f t="shared" si="2"/>
        <v/>
      </c>
      <c r="AV16" s="14" t="str">
        <f t="shared" si="2"/>
        <v/>
      </c>
      <c r="AW16" s="14" t="str">
        <f t="shared" si="5"/>
        <v/>
      </c>
    </row>
    <row r="17" spans="2:49">
      <c r="B17" s="102">
        <v>4</v>
      </c>
      <c r="C17" s="110"/>
      <c r="D17" s="103" t="str">
        <f>IFERROR(VLOOKUP(C17,入力2!$B$4:$CQ$44,入力2!$AM$1,0),"")</f>
        <v/>
      </c>
      <c r="E17" s="103" t="str">
        <f>IFERROR(VLOOKUP(C17,入力2!$B$4:$CQ$44,入力2!$AN$1,0),"")</f>
        <v/>
      </c>
      <c r="F17" s="104" t="str">
        <f>IFERROR(VLOOKUP(C17,入力2!$B$4:$CQ$44,入力2!$CN$1,0),"")</f>
        <v/>
      </c>
      <c r="G17" s="102">
        <v>4</v>
      </c>
      <c r="H17" s="110"/>
      <c r="I17" s="103" t="str">
        <f>IFERROR(VLOOKUP(H17,入力2!$B$4:$CQ$44,入力2!$AM$1,0),"")</f>
        <v/>
      </c>
      <c r="J17" s="103" t="str">
        <f>IFERROR(VLOOKUP(H17,入力2!$B$4:$CQ$44,入力2!$AN$1,0),"")</f>
        <v/>
      </c>
      <c r="K17" s="104" t="str">
        <f>IFERROR(VLOOKUP(H17,入力2!$B$4:$CQ$44,入力2!$CN$1,0),"")</f>
        <v/>
      </c>
      <c r="L17" s="102">
        <v>4</v>
      </c>
      <c r="M17" s="110"/>
      <c r="N17" s="103" t="str">
        <f>IFERROR(VLOOKUP(M17,入力2!$B$4:$CQ$44,入力2!$AM$1,0),"")</f>
        <v/>
      </c>
      <c r="O17" s="103" t="str">
        <f>IFERROR(VLOOKUP(M17,入力2!$B$4:$CQ$44,入力2!$AN$1,0),"")</f>
        <v/>
      </c>
      <c r="P17" s="104" t="str">
        <f>IFERROR(VLOOKUP(M17,入力2!$B$4:$CQ$44,入力2!$CN$1,0),"")</f>
        <v/>
      </c>
      <c r="V17" s="14">
        <f>入力2!AL17</f>
        <v>13</v>
      </c>
      <c r="W17" s="14" t="str">
        <f>入力2!AM17</f>
        <v/>
      </c>
      <c r="X17" s="14" t="str">
        <f>入力2!AN17</f>
        <v/>
      </c>
      <c r="Y17" s="14" t="str">
        <f>入力2!AO17</f>
        <v/>
      </c>
      <c r="Z17" s="14" t="str">
        <f>入力2!AP17</f>
        <v/>
      </c>
      <c r="AA17" s="14" t="str">
        <f>入力2!AQ17</f>
        <v/>
      </c>
      <c r="AG17" s="14">
        <f t="shared" si="7"/>
        <v>0</v>
      </c>
      <c r="AH17" s="14" t="str">
        <f t="shared" si="7"/>
        <v/>
      </c>
      <c r="AI17" s="14" t="str">
        <f t="shared" si="7"/>
        <v/>
      </c>
      <c r="AJ17" s="14" t="str">
        <f t="shared" si="7"/>
        <v/>
      </c>
      <c r="AK17" s="14" t="str">
        <f t="shared" si="3"/>
        <v/>
      </c>
      <c r="AM17" s="14">
        <f t="shared" si="8"/>
        <v>0</v>
      </c>
      <c r="AN17" s="14" t="str">
        <f t="shared" si="8"/>
        <v/>
      </c>
      <c r="AO17" s="14" t="str">
        <f t="shared" si="8"/>
        <v/>
      </c>
      <c r="AP17" s="14" t="str">
        <f t="shared" si="8"/>
        <v/>
      </c>
      <c r="AQ17" s="14" t="str">
        <f t="shared" si="4"/>
        <v/>
      </c>
      <c r="AR17" s="14" t="s">
        <v>1393</v>
      </c>
      <c r="AS17" s="14">
        <f t="shared" si="2"/>
        <v>0</v>
      </c>
      <c r="AT17" s="14" t="str">
        <f t="shared" si="2"/>
        <v/>
      </c>
      <c r="AU17" s="14" t="str">
        <f t="shared" si="2"/>
        <v/>
      </c>
      <c r="AV17" s="14" t="str">
        <f t="shared" si="2"/>
        <v/>
      </c>
      <c r="AW17" s="14" t="str">
        <f t="shared" si="5"/>
        <v/>
      </c>
    </row>
    <row r="18" spans="2:49" ht="19.5" thickBot="1">
      <c r="B18" s="105">
        <v>5</v>
      </c>
      <c r="C18" s="111"/>
      <c r="D18" s="106" t="str">
        <f>IFERROR(VLOOKUP(C18,入力2!$B$4:$CQ$44,入力2!$AM$1,0),"")</f>
        <v/>
      </c>
      <c r="E18" s="106" t="str">
        <f>IFERROR(VLOOKUP(C18,入力2!$B$4:$CQ$44,入力2!$AN$1,0),"")</f>
        <v/>
      </c>
      <c r="F18" s="107" t="str">
        <f>IFERROR(VLOOKUP(C18,入力2!$B$4:$CQ$44,入力2!$CN$1,0),"")</f>
        <v/>
      </c>
      <c r="G18" s="105">
        <v>5</v>
      </c>
      <c r="H18" s="111"/>
      <c r="I18" s="106" t="str">
        <f>IFERROR(VLOOKUP(H18,入力2!$B$4:$CQ$44,入力2!$AM$1,0),"")</f>
        <v/>
      </c>
      <c r="J18" s="106" t="str">
        <f>IFERROR(VLOOKUP(H18,入力2!$B$4:$CQ$44,入力2!$AN$1,0),"")</f>
        <v/>
      </c>
      <c r="K18" s="107" t="str">
        <f>IFERROR(VLOOKUP(H18,入力2!$B$4:$CQ$44,入力2!$CN$1,0),"")</f>
        <v/>
      </c>
      <c r="L18" s="105">
        <v>5</v>
      </c>
      <c r="M18" s="111"/>
      <c r="N18" s="106" t="str">
        <f>IFERROR(VLOOKUP(M18,入力2!$B$4:$CQ$44,入力2!$AM$1,0),"")</f>
        <v/>
      </c>
      <c r="O18" s="106" t="str">
        <f>IFERROR(VLOOKUP(M18,入力2!$B$4:$CQ$44,入力2!$AN$1,0),"")</f>
        <v/>
      </c>
      <c r="P18" s="107" t="str">
        <f>IFERROR(VLOOKUP(M18,入力2!$B$4:$CQ$44,入力2!$CN$1,0),"")</f>
        <v/>
      </c>
      <c r="V18" s="14">
        <f>入力2!AL18</f>
        <v>14</v>
      </c>
      <c r="W18" s="14" t="str">
        <f>入力2!AM18</f>
        <v/>
      </c>
      <c r="X18" s="14" t="str">
        <f>入力2!AN18</f>
        <v/>
      </c>
      <c r="Y18" s="14" t="str">
        <f>入力2!AO18</f>
        <v/>
      </c>
      <c r="Z18" s="14" t="str">
        <f>入力2!AP18</f>
        <v/>
      </c>
      <c r="AA18" s="14" t="str">
        <f>入力2!AQ18</f>
        <v/>
      </c>
      <c r="AG18" s="14">
        <f t="shared" si="7"/>
        <v>0</v>
      </c>
      <c r="AH18" s="14" t="str">
        <f t="shared" si="7"/>
        <v/>
      </c>
      <c r="AI18" s="14" t="str">
        <f t="shared" si="7"/>
        <v/>
      </c>
      <c r="AJ18" s="14" t="str">
        <f t="shared" si="7"/>
        <v/>
      </c>
      <c r="AK18" s="14" t="str">
        <f t="shared" si="3"/>
        <v/>
      </c>
      <c r="AM18" s="14">
        <f t="shared" si="8"/>
        <v>0</v>
      </c>
      <c r="AN18" s="14" t="str">
        <f t="shared" si="8"/>
        <v/>
      </c>
      <c r="AO18" s="14" t="str">
        <f t="shared" si="8"/>
        <v/>
      </c>
      <c r="AP18" s="14" t="str">
        <f t="shared" si="8"/>
        <v/>
      </c>
      <c r="AQ18" s="14" t="str">
        <f t="shared" si="4"/>
        <v/>
      </c>
      <c r="AS18" s="14">
        <f t="shared" si="2"/>
        <v>0</v>
      </c>
      <c r="AT18" s="14" t="str">
        <f t="shared" si="2"/>
        <v/>
      </c>
      <c r="AU18" s="14" t="str">
        <f t="shared" si="2"/>
        <v/>
      </c>
      <c r="AV18" s="14" t="str">
        <f t="shared" si="2"/>
        <v/>
      </c>
      <c r="AW18" s="14" t="str">
        <f t="shared" si="5"/>
        <v/>
      </c>
    </row>
    <row r="19" spans="2:49">
      <c r="B19" s="102">
        <v>6</v>
      </c>
      <c r="C19" s="110"/>
      <c r="D19" s="103" t="str">
        <f>IFERROR(VLOOKUP(C19,入力2!$B$4:$CQ$44,入力2!$AM$1,0),"")</f>
        <v/>
      </c>
      <c r="E19" s="103" t="str">
        <f>IFERROR(VLOOKUP(C19,入力2!$B$4:$CQ$44,入力2!$AN$1,0),"")</f>
        <v/>
      </c>
      <c r="F19" s="104" t="str">
        <f>IFERROR(VLOOKUP(C19,入力2!$B$4:$CQ$44,入力2!$CN$1,0),"")</f>
        <v/>
      </c>
      <c r="G19" s="102">
        <v>6</v>
      </c>
      <c r="H19" s="110"/>
      <c r="I19" s="103" t="str">
        <f>IFERROR(VLOOKUP(H19,入力2!$B$4:$CQ$44,入力2!$AM$1,0),"")</f>
        <v/>
      </c>
      <c r="J19" s="103" t="str">
        <f>IFERROR(VLOOKUP(H19,入力2!$B$4:$CQ$44,入力2!$AN$1,0),"")</f>
        <v/>
      </c>
      <c r="K19" s="104" t="str">
        <f>IFERROR(VLOOKUP(H19,入力2!$B$4:$CQ$44,入力2!$CN$1,0),"")</f>
        <v/>
      </c>
      <c r="L19" s="102">
        <v>6</v>
      </c>
      <c r="M19" s="110"/>
      <c r="N19" s="103" t="str">
        <f>IFERROR(VLOOKUP(M19,入力2!$B$4:$CQ$44,入力2!$AM$1,0),"")</f>
        <v/>
      </c>
      <c r="O19" s="103" t="str">
        <f>IFERROR(VLOOKUP(M19,入力2!$B$4:$CQ$44,入力2!$AN$1,0),"")</f>
        <v/>
      </c>
      <c r="P19" s="104" t="str">
        <f>IFERROR(VLOOKUP(M19,入力2!$B$4:$CQ$44,入力2!$CN$1,0),"")</f>
        <v/>
      </c>
      <c r="V19" s="14">
        <f>入力2!AL19</f>
        <v>15</v>
      </c>
      <c r="W19" s="14" t="str">
        <f>入力2!AM19</f>
        <v/>
      </c>
      <c r="X19" s="14" t="str">
        <f>入力2!AN19</f>
        <v/>
      </c>
      <c r="Y19" s="14" t="str">
        <f>入力2!AO19</f>
        <v/>
      </c>
      <c r="Z19" s="14" t="str">
        <f>入力2!AP19</f>
        <v/>
      </c>
      <c r="AA19" s="14" t="str">
        <f>入力2!AQ19</f>
        <v/>
      </c>
      <c r="AF19" s="14" t="s">
        <v>1406</v>
      </c>
      <c r="AG19" s="14">
        <f t="shared" ref="AG19:AJ25" si="9">M5</f>
        <v>0</v>
      </c>
      <c r="AH19" s="14" t="str">
        <f t="shared" si="9"/>
        <v/>
      </c>
      <c r="AI19" s="14" t="str">
        <f t="shared" si="9"/>
        <v/>
      </c>
      <c r="AJ19" s="14" t="str">
        <f t="shared" si="9"/>
        <v/>
      </c>
      <c r="AK19" s="14" t="str">
        <f t="shared" si="3"/>
        <v/>
      </c>
      <c r="AM19" s="14">
        <f t="shared" si="8"/>
        <v>0</v>
      </c>
      <c r="AN19" s="14" t="str">
        <f t="shared" si="8"/>
        <v/>
      </c>
      <c r="AO19" s="14" t="str">
        <f t="shared" si="8"/>
        <v/>
      </c>
      <c r="AP19" s="14" t="str">
        <f t="shared" si="8"/>
        <v/>
      </c>
      <c r="AQ19" s="14" t="str">
        <f t="shared" si="4"/>
        <v/>
      </c>
      <c r="AR19" s="14" t="s">
        <v>1394</v>
      </c>
      <c r="AS19" s="14">
        <f t="shared" si="2"/>
        <v>0</v>
      </c>
      <c r="AT19" s="14" t="str">
        <f t="shared" si="2"/>
        <v/>
      </c>
      <c r="AU19" s="14" t="str">
        <f t="shared" si="2"/>
        <v/>
      </c>
      <c r="AV19" s="14" t="str">
        <f t="shared" si="2"/>
        <v/>
      </c>
      <c r="AW19" s="14" t="str">
        <f t="shared" si="5"/>
        <v/>
      </c>
    </row>
    <row r="20" spans="2:49" ht="19.5" thickBot="1">
      <c r="B20" s="105">
        <v>7</v>
      </c>
      <c r="C20" s="111"/>
      <c r="D20" s="106" t="str">
        <f>IFERROR(VLOOKUP(C20,入力2!$B$4:$CQ$44,入力2!$AM$1,0),"")</f>
        <v/>
      </c>
      <c r="E20" s="106" t="str">
        <f>IFERROR(VLOOKUP(C20,入力2!$B$4:$CQ$44,入力2!$AN$1,0),"")</f>
        <v/>
      </c>
      <c r="F20" s="107" t="str">
        <f>IFERROR(VLOOKUP(C20,入力2!$B$4:$CQ$44,入力2!$CN$1,0),"")</f>
        <v/>
      </c>
      <c r="G20" s="105">
        <v>7</v>
      </c>
      <c r="H20" s="111"/>
      <c r="I20" s="106" t="str">
        <f>IFERROR(VLOOKUP(H20,入力2!$B$4:$CQ$44,入力2!$AM$1,0),"")</f>
        <v/>
      </c>
      <c r="J20" s="106" t="str">
        <f>IFERROR(VLOOKUP(H20,入力2!$B$4:$CQ$44,入力2!$AN$1,0),"")</f>
        <v/>
      </c>
      <c r="K20" s="107" t="str">
        <f>IFERROR(VLOOKUP(H20,入力2!$B$4:$CQ$44,入力2!$CN$1,0),"")</f>
        <v/>
      </c>
      <c r="L20" s="105">
        <v>7</v>
      </c>
      <c r="M20" s="111"/>
      <c r="N20" s="106" t="str">
        <f>IFERROR(VLOOKUP(M20,入力2!$B$4:$CQ$44,入力2!$AM$1,0),"")</f>
        <v/>
      </c>
      <c r="O20" s="106" t="str">
        <f>IFERROR(VLOOKUP(M20,入力2!$B$4:$CQ$44,入力2!$AN$1,0),"")</f>
        <v/>
      </c>
      <c r="P20" s="107" t="str">
        <f>IFERROR(VLOOKUP(M20,入力2!$B$4:$CQ$44,入力2!$CN$1,0),"")</f>
        <v/>
      </c>
      <c r="V20" s="14">
        <f>入力2!AL20</f>
        <v>16</v>
      </c>
      <c r="W20" s="14" t="str">
        <f>入力2!AM20</f>
        <v/>
      </c>
      <c r="X20" s="14" t="str">
        <f>入力2!AN20</f>
        <v/>
      </c>
      <c r="Y20" s="14" t="str">
        <f>入力2!AO20</f>
        <v/>
      </c>
      <c r="Z20" s="14" t="str">
        <f>入力2!AP20</f>
        <v/>
      </c>
      <c r="AA20" s="14" t="str">
        <f>入力2!AQ20</f>
        <v/>
      </c>
      <c r="AF20" s="14">
        <f>IF(SUM(AK19:AK25)&gt;=5,1,0)</f>
        <v>0</v>
      </c>
      <c r="AG20" s="14">
        <f t="shared" si="9"/>
        <v>0</v>
      </c>
      <c r="AH20" s="14" t="str">
        <f t="shared" si="9"/>
        <v/>
      </c>
      <c r="AI20" s="14" t="str">
        <f t="shared" si="9"/>
        <v/>
      </c>
      <c r="AJ20" s="14" t="str">
        <f t="shared" si="9"/>
        <v/>
      </c>
      <c r="AK20" s="14" t="str">
        <f t="shared" si="3"/>
        <v/>
      </c>
      <c r="AM20" s="14">
        <f t="shared" si="8"/>
        <v>0</v>
      </c>
      <c r="AN20" s="14" t="str">
        <f t="shared" si="8"/>
        <v/>
      </c>
      <c r="AO20" s="14" t="str">
        <f t="shared" si="8"/>
        <v/>
      </c>
      <c r="AP20" s="14" t="str">
        <f t="shared" si="8"/>
        <v/>
      </c>
      <c r="AQ20" s="14" t="str">
        <f t="shared" si="4"/>
        <v/>
      </c>
      <c r="AS20" s="14">
        <f t="shared" si="2"/>
        <v>0</v>
      </c>
      <c r="AT20" s="14" t="str">
        <f t="shared" si="2"/>
        <v/>
      </c>
      <c r="AU20" s="14" t="str">
        <f t="shared" si="2"/>
        <v/>
      </c>
      <c r="AV20" s="14" t="str">
        <f t="shared" si="2"/>
        <v/>
      </c>
      <c r="AW20" s="14" t="str">
        <f t="shared" si="5"/>
        <v/>
      </c>
    </row>
    <row r="21" spans="2:49">
      <c r="V21" s="14">
        <f>入力2!AL21</f>
        <v>17</v>
      </c>
      <c r="W21" s="14" t="str">
        <f>入力2!AM21</f>
        <v/>
      </c>
      <c r="X21" s="14" t="str">
        <f>入力2!AN21</f>
        <v/>
      </c>
      <c r="Y21" s="14" t="str">
        <f>入力2!AO21</f>
        <v/>
      </c>
      <c r="Z21" s="14" t="str">
        <f>入力2!AP21</f>
        <v/>
      </c>
      <c r="AA21" s="14" t="str">
        <f>入力2!AQ21</f>
        <v/>
      </c>
      <c r="AG21" s="14">
        <f t="shared" si="9"/>
        <v>0</v>
      </c>
      <c r="AH21" s="14" t="str">
        <f t="shared" si="9"/>
        <v/>
      </c>
      <c r="AI21" s="14" t="str">
        <f t="shared" si="9"/>
        <v/>
      </c>
      <c r="AJ21" s="14" t="str">
        <f t="shared" si="9"/>
        <v/>
      </c>
      <c r="AK21" s="14" t="str">
        <f t="shared" si="3"/>
        <v/>
      </c>
      <c r="AM21" s="14">
        <f t="shared" si="8"/>
        <v>0</v>
      </c>
      <c r="AN21" s="14" t="str">
        <f t="shared" si="8"/>
        <v/>
      </c>
      <c r="AO21" s="14" t="str">
        <f t="shared" si="8"/>
        <v/>
      </c>
      <c r="AP21" s="14" t="str">
        <f t="shared" si="8"/>
        <v/>
      </c>
      <c r="AQ21" s="14" t="str">
        <f t="shared" si="4"/>
        <v/>
      </c>
      <c r="AR21" s="14" t="s">
        <v>1395</v>
      </c>
      <c r="AS21" s="14">
        <f t="shared" ref="AS21:AV24" si="10">C63</f>
        <v>0</v>
      </c>
      <c r="AT21" s="14" t="str">
        <f t="shared" si="10"/>
        <v/>
      </c>
      <c r="AU21" s="14" t="str">
        <f t="shared" si="10"/>
        <v/>
      </c>
      <c r="AV21" s="14" t="str">
        <f t="shared" si="10"/>
        <v/>
      </c>
      <c r="AW21" s="14" t="str">
        <f t="shared" si="5"/>
        <v/>
      </c>
    </row>
    <row r="22" spans="2:49">
      <c r="V22" s="14">
        <f>入力2!AL22</f>
        <v>18</v>
      </c>
      <c r="W22" s="14" t="str">
        <f>入力2!AM22</f>
        <v/>
      </c>
      <c r="X22" s="14" t="str">
        <f>入力2!AN22</f>
        <v/>
      </c>
      <c r="Y22" s="14" t="str">
        <f>入力2!AO22</f>
        <v/>
      </c>
      <c r="Z22" s="14" t="str">
        <f>入力2!AP22</f>
        <v/>
      </c>
      <c r="AA22" s="14" t="str">
        <f>入力2!AQ22</f>
        <v/>
      </c>
      <c r="AG22" s="14">
        <f t="shared" si="9"/>
        <v>0</v>
      </c>
      <c r="AH22" s="14" t="str">
        <f t="shared" si="9"/>
        <v/>
      </c>
      <c r="AI22" s="14" t="str">
        <f t="shared" si="9"/>
        <v/>
      </c>
      <c r="AJ22" s="14" t="str">
        <f t="shared" si="9"/>
        <v/>
      </c>
      <c r="AK22" s="14" t="str">
        <f t="shared" si="3"/>
        <v/>
      </c>
      <c r="AM22" s="14">
        <f t="shared" si="8"/>
        <v>0</v>
      </c>
      <c r="AN22" s="14" t="str">
        <f t="shared" si="8"/>
        <v/>
      </c>
      <c r="AO22" s="14" t="str">
        <f t="shared" si="8"/>
        <v/>
      </c>
      <c r="AP22" s="14" t="str">
        <f t="shared" si="8"/>
        <v/>
      </c>
      <c r="AQ22" s="14" t="str">
        <f t="shared" si="4"/>
        <v/>
      </c>
      <c r="AS22" s="14">
        <f t="shared" si="10"/>
        <v>0</v>
      </c>
      <c r="AT22" s="14" t="str">
        <f t="shared" si="10"/>
        <v/>
      </c>
      <c r="AU22" s="14" t="str">
        <f t="shared" si="10"/>
        <v/>
      </c>
      <c r="AV22" s="14" t="str">
        <f t="shared" si="10"/>
        <v/>
      </c>
      <c r="AW22" s="14" t="str">
        <f t="shared" si="5"/>
        <v/>
      </c>
    </row>
    <row r="23" spans="2:49" ht="19.5" thickBot="1">
      <c r="B23" s="14" t="s">
        <v>1384</v>
      </c>
      <c r="V23" s="14">
        <f>入力2!AL23</f>
        <v>19</v>
      </c>
      <c r="W23" s="14" t="str">
        <f>入力2!AM23</f>
        <v/>
      </c>
      <c r="X23" s="14" t="str">
        <f>入力2!AN23</f>
        <v/>
      </c>
      <c r="Y23" s="14" t="str">
        <f>入力2!AO23</f>
        <v/>
      </c>
      <c r="Z23" s="14" t="str">
        <f>入力2!AP23</f>
        <v/>
      </c>
      <c r="AA23" s="14" t="str">
        <f>入力2!AQ23</f>
        <v/>
      </c>
      <c r="AG23" s="14">
        <f t="shared" si="9"/>
        <v>0</v>
      </c>
      <c r="AH23" s="14" t="str">
        <f t="shared" si="9"/>
        <v/>
      </c>
      <c r="AI23" s="14" t="str">
        <f t="shared" si="9"/>
        <v/>
      </c>
      <c r="AJ23" s="14" t="str">
        <f t="shared" si="9"/>
        <v/>
      </c>
      <c r="AK23" s="14" t="str">
        <f t="shared" si="3"/>
        <v/>
      </c>
      <c r="AM23" s="14">
        <f t="shared" si="8"/>
        <v>0</v>
      </c>
      <c r="AN23" s="14" t="str">
        <f t="shared" si="8"/>
        <v/>
      </c>
      <c r="AO23" s="14" t="str">
        <f t="shared" si="8"/>
        <v/>
      </c>
      <c r="AP23" s="14" t="str">
        <f t="shared" si="8"/>
        <v/>
      </c>
      <c r="AQ23" s="14" t="str">
        <f t="shared" si="4"/>
        <v/>
      </c>
      <c r="AR23" s="14" t="s">
        <v>1396</v>
      </c>
      <c r="AS23" s="14">
        <f t="shared" si="10"/>
        <v>0</v>
      </c>
      <c r="AT23" s="14" t="str">
        <f t="shared" si="10"/>
        <v/>
      </c>
      <c r="AU23" s="14" t="str">
        <f t="shared" si="10"/>
        <v/>
      </c>
      <c r="AV23" s="14" t="str">
        <f t="shared" si="10"/>
        <v/>
      </c>
      <c r="AW23" s="14" t="str">
        <f t="shared" si="5"/>
        <v/>
      </c>
    </row>
    <row r="24" spans="2:49">
      <c r="B24" s="99">
        <v>1</v>
      </c>
      <c r="C24" s="109"/>
      <c r="D24" s="100" t="str">
        <f>IFERROR(VLOOKUP(C24,入力2!$B$4:$CQ$44,入力2!$AM$1,0),"")</f>
        <v/>
      </c>
      <c r="E24" s="100" t="str">
        <f>IFERROR(VLOOKUP(C24,入力2!$B$4:$CQ$44,入力2!$AN$1,0),"")</f>
        <v/>
      </c>
      <c r="F24" s="101" t="str">
        <f>IFERROR(VLOOKUP(C24,入力2!$B$4:$CQ$44,入力2!$CN$1,0),"")</f>
        <v/>
      </c>
      <c r="G24" s="99">
        <v>11</v>
      </c>
      <c r="H24" s="109"/>
      <c r="I24" s="100" t="str">
        <f>IFERROR(VLOOKUP(H24,入力2!$B$4:$CQ$44,入力2!$AM$1,0),"")</f>
        <v/>
      </c>
      <c r="J24" s="100" t="str">
        <f>IFERROR(VLOOKUP(H24,入力2!$B$4:$CQ$44,入力2!$AN$1,0),"")</f>
        <v/>
      </c>
      <c r="K24" s="101" t="str">
        <f>IFERROR(VLOOKUP(H24,入力2!$B$4:$CQ$44,入力2!$CN$1,0),"")</f>
        <v/>
      </c>
      <c r="L24" s="99">
        <v>21</v>
      </c>
      <c r="M24" s="109"/>
      <c r="N24" s="100" t="str">
        <f>IFERROR(VLOOKUP(M24,入力2!$B$4:$CQ$44,入力2!$AM$1,0),"")</f>
        <v/>
      </c>
      <c r="O24" s="100" t="str">
        <f>IFERROR(VLOOKUP(M24,入力2!$B$4:$CQ$44,入力2!$AN$1,0),"")</f>
        <v/>
      </c>
      <c r="P24" s="101" t="str">
        <f>IFERROR(VLOOKUP(M24,入力2!$B$4:$CQ$44,入力2!$CN$1,0),"")</f>
        <v/>
      </c>
      <c r="V24" s="14">
        <f>入力2!AL24</f>
        <v>20</v>
      </c>
      <c r="W24" s="14" t="str">
        <f>入力2!AM24</f>
        <v/>
      </c>
      <c r="X24" s="14" t="str">
        <f>入力2!AN24</f>
        <v/>
      </c>
      <c r="Y24" s="14" t="str">
        <f>入力2!AO24</f>
        <v/>
      </c>
      <c r="Z24" s="14" t="str">
        <f>入力2!AP24</f>
        <v/>
      </c>
      <c r="AA24" s="14" t="str">
        <f>入力2!AQ24</f>
        <v/>
      </c>
      <c r="AG24" s="14">
        <f t="shared" si="9"/>
        <v>0</v>
      </c>
      <c r="AH24" s="14" t="str">
        <f t="shared" si="9"/>
        <v/>
      </c>
      <c r="AI24" s="14" t="str">
        <f t="shared" si="9"/>
        <v/>
      </c>
      <c r="AJ24" s="14" t="str">
        <f t="shared" si="9"/>
        <v/>
      </c>
      <c r="AK24" s="14" t="str">
        <f t="shared" si="3"/>
        <v/>
      </c>
      <c r="AM24" s="14">
        <f t="shared" si="8"/>
        <v>0</v>
      </c>
      <c r="AN24" s="14" t="str">
        <f t="shared" si="8"/>
        <v/>
      </c>
      <c r="AO24" s="14" t="str">
        <f t="shared" si="8"/>
        <v/>
      </c>
      <c r="AP24" s="14" t="str">
        <f t="shared" si="8"/>
        <v/>
      </c>
      <c r="AQ24" s="14" t="str">
        <f t="shared" si="4"/>
        <v/>
      </c>
      <c r="AS24" s="14">
        <f t="shared" si="10"/>
        <v>0</v>
      </c>
      <c r="AT24" s="14" t="str">
        <f t="shared" si="10"/>
        <v/>
      </c>
      <c r="AU24" s="14" t="str">
        <f t="shared" si="10"/>
        <v/>
      </c>
      <c r="AV24" s="14" t="str">
        <f t="shared" si="10"/>
        <v/>
      </c>
      <c r="AW24" s="14" t="str">
        <f t="shared" si="5"/>
        <v/>
      </c>
    </row>
    <row r="25" spans="2:49">
      <c r="B25" s="102">
        <v>2</v>
      </c>
      <c r="C25" s="110"/>
      <c r="D25" s="103" t="str">
        <f>IFERROR(VLOOKUP(C25,入力2!$B$4:$CQ$44,入力2!$AM$1,0),"")</f>
        <v/>
      </c>
      <c r="E25" s="103" t="str">
        <f>IFERROR(VLOOKUP(C25,入力2!$B$4:$CQ$44,入力2!$AN$1,0),"")</f>
        <v/>
      </c>
      <c r="F25" s="104" t="str">
        <f>IFERROR(VLOOKUP(C25,入力2!$B$4:$CQ$44,入力2!$CN$1,0),"")</f>
        <v/>
      </c>
      <c r="G25" s="102">
        <v>12</v>
      </c>
      <c r="H25" s="110"/>
      <c r="I25" s="103" t="str">
        <f>IFERROR(VLOOKUP(H25,入力2!$B$4:$CQ$44,入力2!$AM$1,0),"")</f>
        <v/>
      </c>
      <c r="J25" s="103" t="str">
        <f>IFERROR(VLOOKUP(H25,入力2!$B$4:$CQ$44,入力2!$AN$1,0),"")</f>
        <v/>
      </c>
      <c r="K25" s="104" t="str">
        <f>IFERROR(VLOOKUP(H25,入力2!$B$4:$CQ$44,入力2!$CN$1,0),"")</f>
        <v/>
      </c>
      <c r="L25" s="102">
        <v>22</v>
      </c>
      <c r="M25" s="110"/>
      <c r="N25" s="103" t="str">
        <f>IFERROR(VLOOKUP(M25,入力2!$B$4:$CQ$44,入力2!$AM$1,0),"")</f>
        <v/>
      </c>
      <c r="O25" s="103" t="str">
        <f>IFERROR(VLOOKUP(M25,入力2!$B$4:$CQ$44,入力2!$AN$1,0),"")</f>
        <v/>
      </c>
      <c r="P25" s="104" t="str">
        <f>IFERROR(VLOOKUP(M25,入力2!$B$4:$CQ$44,入力2!$CN$1,0),"")</f>
        <v/>
      </c>
      <c r="V25" s="14">
        <f>入力2!AL25</f>
        <v>21</v>
      </c>
      <c r="W25" s="14" t="str">
        <f>入力2!AM25</f>
        <v/>
      </c>
      <c r="X25" s="14" t="str">
        <f>入力2!AN25</f>
        <v/>
      </c>
      <c r="Y25" s="14" t="str">
        <f>入力2!AO25</f>
        <v/>
      </c>
      <c r="Z25" s="14" t="str">
        <f>入力2!AP25</f>
        <v/>
      </c>
      <c r="AA25" s="14" t="str">
        <f>入力2!AQ25</f>
        <v/>
      </c>
      <c r="AG25" s="14">
        <f t="shared" si="9"/>
        <v>0</v>
      </c>
      <c r="AH25" s="14" t="str">
        <f t="shared" si="9"/>
        <v/>
      </c>
      <c r="AI25" s="14" t="str">
        <f t="shared" si="9"/>
        <v/>
      </c>
      <c r="AJ25" s="14" t="str">
        <f t="shared" si="9"/>
        <v/>
      </c>
      <c r="AK25" s="14" t="str">
        <f t="shared" si="3"/>
        <v/>
      </c>
      <c r="AM25" s="14">
        <f t="shared" ref="AM25:AP34" si="11">M24</f>
        <v>0</v>
      </c>
      <c r="AN25" s="14" t="str">
        <f t="shared" si="11"/>
        <v/>
      </c>
      <c r="AO25" s="14" t="str">
        <f t="shared" si="11"/>
        <v/>
      </c>
      <c r="AP25" s="14" t="str">
        <f t="shared" si="11"/>
        <v/>
      </c>
      <c r="AQ25" s="14" t="str">
        <f t="shared" si="4"/>
        <v/>
      </c>
      <c r="AR25" s="14" t="s">
        <v>1397</v>
      </c>
      <c r="AS25" s="14">
        <f t="shared" ref="AS25:AV40" si="12">M47</f>
        <v>0</v>
      </c>
      <c r="AT25" s="14" t="str">
        <f t="shared" si="12"/>
        <v/>
      </c>
      <c r="AU25" s="14" t="str">
        <f t="shared" si="12"/>
        <v/>
      </c>
      <c r="AV25" s="14" t="str">
        <f t="shared" si="12"/>
        <v/>
      </c>
      <c r="AW25" s="14" t="str">
        <f t="shared" si="5"/>
        <v/>
      </c>
    </row>
    <row r="26" spans="2:49">
      <c r="B26" s="102">
        <v>3</v>
      </c>
      <c r="C26" s="110"/>
      <c r="D26" s="103" t="str">
        <f>IFERROR(VLOOKUP(C26,入力2!$B$4:$CQ$44,入力2!$AM$1,0),"")</f>
        <v/>
      </c>
      <c r="E26" s="103" t="str">
        <f>IFERROR(VLOOKUP(C26,入力2!$B$4:$CQ$44,入力2!$AN$1,0),"")</f>
        <v/>
      </c>
      <c r="F26" s="104" t="str">
        <f>IFERROR(VLOOKUP(C26,入力2!$B$4:$CQ$44,入力2!$CN$1,0),"")</f>
        <v/>
      </c>
      <c r="G26" s="102">
        <v>13</v>
      </c>
      <c r="H26" s="110"/>
      <c r="I26" s="103" t="str">
        <f>IFERROR(VLOOKUP(H26,入力2!$B$4:$CQ$44,入力2!$AM$1,0),"")</f>
        <v/>
      </c>
      <c r="J26" s="103" t="str">
        <f>IFERROR(VLOOKUP(H26,入力2!$B$4:$CQ$44,入力2!$AN$1,0),"")</f>
        <v/>
      </c>
      <c r="K26" s="104" t="str">
        <f>IFERROR(VLOOKUP(H26,入力2!$B$4:$CQ$44,入力2!$CN$1,0),"")</f>
        <v/>
      </c>
      <c r="L26" s="102">
        <v>23</v>
      </c>
      <c r="M26" s="110"/>
      <c r="N26" s="103" t="str">
        <f>IFERROR(VLOOKUP(M26,入力2!$B$4:$CQ$44,入力2!$AM$1,0),"")</f>
        <v/>
      </c>
      <c r="O26" s="103" t="str">
        <f>IFERROR(VLOOKUP(M26,入力2!$B$4:$CQ$44,入力2!$AN$1,0),"")</f>
        <v/>
      </c>
      <c r="P26" s="104" t="str">
        <f>IFERROR(VLOOKUP(M26,入力2!$B$4:$CQ$44,入力2!$CN$1,0),"")</f>
        <v/>
      </c>
      <c r="V26" s="14">
        <f>入力2!AL26</f>
        <v>22</v>
      </c>
      <c r="W26" s="14" t="str">
        <f>入力2!AM26</f>
        <v/>
      </c>
      <c r="X26" s="14" t="str">
        <f>入力2!AN26</f>
        <v/>
      </c>
      <c r="Y26" s="14" t="str">
        <f>入力2!AO26</f>
        <v/>
      </c>
      <c r="Z26" s="14" t="str">
        <f>入力2!AP26</f>
        <v/>
      </c>
      <c r="AA26" s="14" t="str">
        <f>入力2!AQ26</f>
        <v/>
      </c>
      <c r="AF26" s="14" t="s">
        <v>1407</v>
      </c>
      <c r="AG26" s="14">
        <f t="shared" ref="AG26:AJ32" si="13">C14</f>
        <v>0</v>
      </c>
      <c r="AH26" s="14" t="str">
        <f t="shared" si="13"/>
        <v/>
      </c>
      <c r="AI26" s="14" t="str">
        <f t="shared" si="13"/>
        <v/>
      </c>
      <c r="AJ26" s="14" t="str">
        <f t="shared" si="13"/>
        <v/>
      </c>
      <c r="AK26" s="14" t="str">
        <f t="shared" si="3"/>
        <v/>
      </c>
      <c r="AM26" s="14">
        <f t="shared" si="11"/>
        <v>0</v>
      </c>
      <c r="AN26" s="14" t="str">
        <f t="shared" si="11"/>
        <v/>
      </c>
      <c r="AO26" s="14" t="str">
        <f t="shared" si="11"/>
        <v/>
      </c>
      <c r="AP26" s="14" t="str">
        <f t="shared" si="11"/>
        <v/>
      </c>
      <c r="AQ26" s="14" t="str">
        <f t="shared" si="4"/>
        <v/>
      </c>
      <c r="AS26" s="14">
        <f t="shared" si="12"/>
        <v>0</v>
      </c>
      <c r="AT26" s="14" t="str">
        <f t="shared" si="12"/>
        <v/>
      </c>
      <c r="AU26" s="14" t="str">
        <f t="shared" si="12"/>
        <v/>
      </c>
      <c r="AV26" s="14" t="str">
        <f t="shared" si="12"/>
        <v/>
      </c>
      <c r="AW26" s="14" t="str">
        <f t="shared" si="5"/>
        <v/>
      </c>
    </row>
    <row r="27" spans="2:49">
      <c r="B27" s="102">
        <v>4</v>
      </c>
      <c r="C27" s="110"/>
      <c r="D27" s="103" t="str">
        <f>IFERROR(VLOOKUP(C27,入力2!$B$4:$CQ$44,入力2!$AM$1,0),"")</f>
        <v/>
      </c>
      <c r="E27" s="103" t="str">
        <f>IFERROR(VLOOKUP(C27,入力2!$B$4:$CQ$44,入力2!$AN$1,0),"")</f>
        <v/>
      </c>
      <c r="F27" s="104" t="str">
        <f>IFERROR(VLOOKUP(C27,入力2!$B$4:$CQ$44,入力2!$CN$1,0),"")</f>
        <v/>
      </c>
      <c r="G27" s="102">
        <v>14</v>
      </c>
      <c r="H27" s="110"/>
      <c r="I27" s="103" t="str">
        <f>IFERROR(VLOOKUP(H27,入力2!$B$4:$CQ$44,入力2!$AM$1,0),"")</f>
        <v/>
      </c>
      <c r="J27" s="103" t="str">
        <f>IFERROR(VLOOKUP(H27,入力2!$B$4:$CQ$44,入力2!$AN$1,0),"")</f>
        <v/>
      </c>
      <c r="K27" s="104" t="str">
        <f>IFERROR(VLOOKUP(H27,入力2!$B$4:$CQ$44,入力2!$CN$1,0),"")</f>
        <v/>
      </c>
      <c r="L27" s="102">
        <v>24</v>
      </c>
      <c r="M27" s="110"/>
      <c r="N27" s="103" t="str">
        <f>IFERROR(VLOOKUP(M27,入力2!$B$4:$CQ$44,入力2!$AM$1,0),"")</f>
        <v/>
      </c>
      <c r="O27" s="103" t="str">
        <f>IFERROR(VLOOKUP(M27,入力2!$B$4:$CQ$44,入力2!$AN$1,0),"")</f>
        <v/>
      </c>
      <c r="P27" s="104" t="str">
        <f>IFERROR(VLOOKUP(M27,入力2!$B$4:$CQ$44,入力2!$CN$1,0),"")</f>
        <v/>
      </c>
      <c r="V27" s="14">
        <f>入力2!AL27</f>
        <v>23</v>
      </c>
      <c r="W27" s="14" t="str">
        <f>入力2!AM27</f>
        <v/>
      </c>
      <c r="X27" s="14" t="str">
        <f>入力2!AN27</f>
        <v/>
      </c>
      <c r="Y27" s="14" t="str">
        <f>入力2!AO27</f>
        <v/>
      </c>
      <c r="Z27" s="14" t="str">
        <f>入力2!AP27</f>
        <v/>
      </c>
      <c r="AA27" s="14" t="str">
        <f>入力2!AQ27</f>
        <v/>
      </c>
      <c r="AF27" s="14">
        <f>IF(SUM(AK26:AK32)&gt;=5,1,0)</f>
        <v>0</v>
      </c>
      <c r="AG27" s="14">
        <f t="shared" si="13"/>
        <v>0</v>
      </c>
      <c r="AH27" s="14" t="str">
        <f t="shared" si="13"/>
        <v/>
      </c>
      <c r="AI27" s="14" t="str">
        <f t="shared" si="13"/>
        <v/>
      </c>
      <c r="AJ27" s="14" t="str">
        <f t="shared" si="13"/>
        <v/>
      </c>
      <c r="AK27" s="14" t="str">
        <f t="shared" si="3"/>
        <v/>
      </c>
      <c r="AM27" s="14">
        <f t="shared" si="11"/>
        <v>0</v>
      </c>
      <c r="AN27" s="14" t="str">
        <f t="shared" si="11"/>
        <v/>
      </c>
      <c r="AO27" s="14" t="str">
        <f t="shared" si="11"/>
        <v/>
      </c>
      <c r="AP27" s="14" t="str">
        <f t="shared" si="11"/>
        <v/>
      </c>
      <c r="AQ27" s="14" t="str">
        <f t="shared" si="4"/>
        <v/>
      </c>
      <c r="AR27" s="14" t="s">
        <v>1398</v>
      </c>
      <c r="AS27" s="14">
        <f t="shared" si="12"/>
        <v>0</v>
      </c>
      <c r="AT27" s="14" t="str">
        <f t="shared" si="12"/>
        <v/>
      </c>
      <c r="AU27" s="14" t="str">
        <f t="shared" si="12"/>
        <v/>
      </c>
      <c r="AV27" s="14" t="str">
        <f t="shared" si="12"/>
        <v/>
      </c>
      <c r="AW27" s="14" t="str">
        <f t="shared" si="5"/>
        <v/>
      </c>
    </row>
    <row r="28" spans="2:49">
      <c r="B28" s="102">
        <v>5</v>
      </c>
      <c r="C28" s="110"/>
      <c r="D28" s="103" t="str">
        <f>IFERROR(VLOOKUP(C28,入力2!$B$4:$CQ$44,入力2!$AM$1,0),"")</f>
        <v/>
      </c>
      <c r="E28" s="103" t="str">
        <f>IFERROR(VLOOKUP(C28,入力2!$B$4:$CQ$44,入力2!$AN$1,0),"")</f>
        <v/>
      </c>
      <c r="F28" s="104" t="str">
        <f>IFERROR(VLOOKUP(C28,入力2!$B$4:$CQ$44,入力2!$CN$1,0),"")</f>
        <v/>
      </c>
      <c r="G28" s="102">
        <v>15</v>
      </c>
      <c r="H28" s="110"/>
      <c r="I28" s="103" t="str">
        <f>IFERROR(VLOOKUP(H28,入力2!$B$4:$CQ$44,入力2!$AM$1,0),"")</f>
        <v/>
      </c>
      <c r="J28" s="103" t="str">
        <f>IFERROR(VLOOKUP(H28,入力2!$B$4:$CQ$44,入力2!$AN$1,0),"")</f>
        <v/>
      </c>
      <c r="K28" s="104" t="str">
        <f>IFERROR(VLOOKUP(H28,入力2!$B$4:$CQ$44,入力2!$CN$1,0),"")</f>
        <v/>
      </c>
      <c r="L28" s="102">
        <v>25</v>
      </c>
      <c r="M28" s="110"/>
      <c r="N28" s="103" t="str">
        <f>IFERROR(VLOOKUP(M28,入力2!$B$4:$CQ$44,入力2!$AM$1,0),"")</f>
        <v/>
      </c>
      <c r="O28" s="103" t="str">
        <f>IFERROR(VLOOKUP(M28,入力2!$B$4:$CQ$44,入力2!$AN$1,0),"")</f>
        <v/>
      </c>
      <c r="P28" s="104" t="str">
        <f>IFERROR(VLOOKUP(M28,入力2!$B$4:$CQ$44,入力2!$CN$1,0),"")</f>
        <v/>
      </c>
      <c r="V28" s="14">
        <f>入力2!AL28</f>
        <v>24</v>
      </c>
      <c r="W28" s="14" t="str">
        <f>入力2!AM28</f>
        <v/>
      </c>
      <c r="X28" s="14" t="str">
        <f>入力2!AN28</f>
        <v/>
      </c>
      <c r="Y28" s="14" t="str">
        <f>入力2!AO28</f>
        <v/>
      </c>
      <c r="Z28" s="14" t="str">
        <f>入力2!AP28</f>
        <v/>
      </c>
      <c r="AA28" s="14" t="str">
        <f>入力2!AQ28</f>
        <v/>
      </c>
      <c r="AG28" s="14">
        <f t="shared" si="13"/>
        <v>0</v>
      </c>
      <c r="AH28" s="14" t="str">
        <f t="shared" si="13"/>
        <v/>
      </c>
      <c r="AI28" s="14" t="str">
        <f t="shared" si="13"/>
        <v/>
      </c>
      <c r="AJ28" s="14" t="str">
        <f t="shared" si="13"/>
        <v/>
      </c>
      <c r="AK28" s="14" t="str">
        <f t="shared" si="3"/>
        <v/>
      </c>
      <c r="AM28" s="14">
        <f t="shared" si="11"/>
        <v>0</v>
      </c>
      <c r="AN28" s="14" t="str">
        <f t="shared" si="11"/>
        <v/>
      </c>
      <c r="AO28" s="14" t="str">
        <f t="shared" si="11"/>
        <v/>
      </c>
      <c r="AP28" s="14" t="str">
        <f t="shared" si="11"/>
        <v/>
      </c>
      <c r="AQ28" s="14" t="str">
        <f t="shared" si="4"/>
        <v/>
      </c>
      <c r="AS28" s="14">
        <f t="shared" si="12"/>
        <v>0</v>
      </c>
      <c r="AT28" s="14" t="str">
        <f t="shared" si="12"/>
        <v/>
      </c>
      <c r="AU28" s="14" t="str">
        <f t="shared" si="12"/>
        <v/>
      </c>
      <c r="AV28" s="14" t="str">
        <f t="shared" si="12"/>
        <v/>
      </c>
      <c r="AW28" s="14" t="str">
        <f t="shared" si="5"/>
        <v/>
      </c>
    </row>
    <row r="29" spans="2:49">
      <c r="B29" s="102">
        <v>6</v>
      </c>
      <c r="C29" s="110"/>
      <c r="D29" s="103" t="str">
        <f>IFERROR(VLOOKUP(C29,入力2!$B$4:$CQ$44,入力2!$AM$1,0),"")</f>
        <v/>
      </c>
      <c r="E29" s="103" t="str">
        <f>IFERROR(VLOOKUP(C29,入力2!$B$4:$CQ$44,入力2!$AN$1,0),"")</f>
        <v/>
      </c>
      <c r="F29" s="104" t="str">
        <f>IFERROR(VLOOKUP(C29,入力2!$B$4:$CQ$44,入力2!$CN$1,0),"")</f>
        <v/>
      </c>
      <c r="G29" s="102">
        <v>16</v>
      </c>
      <c r="H29" s="110"/>
      <c r="I29" s="103" t="str">
        <f>IFERROR(VLOOKUP(H29,入力2!$B$4:$CQ$44,入力2!$AM$1,0),"")</f>
        <v/>
      </c>
      <c r="J29" s="103" t="str">
        <f>IFERROR(VLOOKUP(H29,入力2!$B$4:$CQ$44,入力2!$AN$1,0),"")</f>
        <v/>
      </c>
      <c r="K29" s="104" t="str">
        <f>IFERROR(VLOOKUP(H29,入力2!$B$4:$CQ$44,入力2!$CN$1,0),"")</f>
        <v/>
      </c>
      <c r="L29" s="102">
        <v>26</v>
      </c>
      <c r="M29" s="110"/>
      <c r="N29" s="103" t="str">
        <f>IFERROR(VLOOKUP(M29,入力2!$B$4:$CQ$44,入力2!$AM$1,0),"")</f>
        <v/>
      </c>
      <c r="O29" s="103" t="str">
        <f>IFERROR(VLOOKUP(M29,入力2!$B$4:$CQ$44,入力2!$AN$1,0),"")</f>
        <v/>
      </c>
      <c r="P29" s="104" t="str">
        <f>IFERROR(VLOOKUP(M29,入力2!$B$4:$CQ$44,入力2!$CN$1,0),"")</f>
        <v/>
      </c>
      <c r="V29" s="14">
        <f>入力2!AL29</f>
        <v>25</v>
      </c>
      <c r="W29" s="14" t="str">
        <f>入力2!AM29</f>
        <v/>
      </c>
      <c r="X29" s="14" t="str">
        <f>入力2!AN29</f>
        <v/>
      </c>
      <c r="Y29" s="14" t="str">
        <f>入力2!AO29</f>
        <v/>
      </c>
      <c r="Z29" s="14" t="str">
        <f>入力2!AP29</f>
        <v/>
      </c>
      <c r="AA29" s="14" t="str">
        <f>入力2!AQ29</f>
        <v/>
      </c>
      <c r="AG29" s="14">
        <f t="shared" si="13"/>
        <v>0</v>
      </c>
      <c r="AH29" s="14" t="str">
        <f t="shared" si="13"/>
        <v/>
      </c>
      <c r="AI29" s="14" t="str">
        <f t="shared" si="13"/>
        <v/>
      </c>
      <c r="AJ29" s="14" t="str">
        <f t="shared" si="13"/>
        <v/>
      </c>
      <c r="AK29" s="14" t="str">
        <f t="shared" si="3"/>
        <v/>
      </c>
      <c r="AM29" s="14">
        <f t="shared" si="11"/>
        <v>0</v>
      </c>
      <c r="AN29" s="14" t="str">
        <f t="shared" si="11"/>
        <v/>
      </c>
      <c r="AO29" s="14" t="str">
        <f t="shared" si="11"/>
        <v/>
      </c>
      <c r="AP29" s="14" t="str">
        <f t="shared" si="11"/>
        <v/>
      </c>
      <c r="AQ29" s="14" t="str">
        <f t="shared" si="4"/>
        <v/>
      </c>
      <c r="AR29" s="14" t="s">
        <v>1399</v>
      </c>
      <c r="AS29" s="14">
        <f t="shared" si="12"/>
        <v>0</v>
      </c>
      <c r="AT29" s="14" t="str">
        <f t="shared" si="12"/>
        <v/>
      </c>
      <c r="AU29" s="14" t="str">
        <f t="shared" si="12"/>
        <v/>
      </c>
      <c r="AV29" s="14" t="str">
        <f t="shared" si="12"/>
        <v/>
      </c>
      <c r="AW29" s="14" t="str">
        <f t="shared" si="5"/>
        <v/>
      </c>
    </row>
    <row r="30" spans="2:49">
      <c r="B30" s="102">
        <v>7</v>
      </c>
      <c r="C30" s="110"/>
      <c r="D30" s="103" t="str">
        <f>IFERROR(VLOOKUP(C30,入力2!$B$4:$CQ$44,入力2!$AM$1,0),"")</f>
        <v/>
      </c>
      <c r="E30" s="103" t="str">
        <f>IFERROR(VLOOKUP(C30,入力2!$B$4:$CQ$44,入力2!$AN$1,0),"")</f>
        <v/>
      </c>
      <c r="F30" s="104" t="str">
        <f>IFERROR(VLOOKUP(C30,入力2!$B$4:$CQ$44,入力2!$CN$1,0),"")</f>
        <v/>
      </c>
      <c r="G30" s="102">
        <v>17</v>
      </c>
      <c r="H30" s="110"/>
      <c r="I30" s="103" t="str">
        <f>IFERROR(VLOOKUP(H30,入力2!$B$4:$CQ$44,入力2!$AM$1,0),"")</f>
        <v/>
      </c>
      <c r="J30" s="103" t="str">
        <f>IFERROR(VLOOKUP(H30,入力2!$B$4:$CQ$44,入力2!$AN$1,0),"")</f>
        <v/>
      </c>
      <c r="K30" s="104" t="str">
        <f>IFERROR(VLOOKUP(H30,入力2!$B$4:$CQ$44,入力2!$CN$1,0),"")</f>
        <v/>
      </c>
      <c r="L30" s="102">
        <v>27</v>
      </c>
      <c r="M30" s="110"/>
      <c r="N30" s="103" t="str">
        <f>IFERROR(VLOOKUP(M30,入力2!$B$4:$CQ$44,入力2!$AM$1,0),"")</f>
        <v/>
      </c>
      <c r="O30" s="103" t="str">
        <f>IFERROR(VLOOKUP(M30,入力2!$B$4:$CQ$44,入力2!$AN$1,0),"")</f>
        <v/>
      </c>
      <c r="P30" s="104" t="str">
        <f>IFERROR(VLOOKUP(M30,入力2!$B$4:$CQ$44,入力2!$CN$1,0),"")</f>
        <v/>
      </c>
      <c r="V30" s="14">
        <f>入力2!AL30</f>
        <v>26</v>
      </c>
      <c r="W30" s="14" t="str">
        <f>入力2!AM30</f>
        <v/>
      </c>
      <c r="X30" s="14" t="str">
        <f>入力2!AN30</f>
        <v/>
      </c>
      <c r="Y30" s="14" t="str">
        <f>入力2!AO30</f>
        <v/>
      </c>
      <c r="Z30" s="14" t="str">
        <f>入力2!AP30</f>
        <v/>
      </c>
      <c r="AA30" s="14" t="str">
        <f>入力2!AQ30</f>
        <v/>
      </c>
      <c r="AG30" s="14">
        <f t="shared" si="13"/>
        <v>0</v>
      </c>
      <c r="AH30" s="14" t="str">
        <f t="shared" si="13"/>
        <v/>
      </c>
      <c r="AI30" s="14" t="str">
        <f t="shared" si="13"/>
        <v/>
      </c>
      <c r="AJ30" s="14" t="str">
        <f t="shared" si="13"/>
        <v/>
      </c>
      <c r="AK30" s="14" t="str">
        <f t="shared" si="3"/>
        <v/>
      </c>
      <c r="AM30" s="14">
        <f t="shared" si="11"/>
        <v>0</v>
      </c>
      <c r="AN30" s="14" t="str">
        <f t="shared" si="11"/>
        <v/>
      </c>
      <c r="AO30" s="14" t="str">
        <f t="shared" si="11"/>
        <v/>
      </c>
      <c r="AP30" s="14" t="str">
        <f t="shared" si="11"/>
        <v/>
      </c>
      <c r="AQ30" s="14" t="str">
        <f t="shared" si="4"/>
        <v/>
      </c>
      <c r="AS30" s="14">
        <f t="shared" si="12"/>
        <v>0</v>
      </c>
      <c r="AT30" s="14" t="str">
        <f t="shared" si="12"/>
        <v/>
      </c>
      <c r="AU30" s="14" t="str">
        <f t="shared" si="12"/>
        <v/>
      </c>
      <c r="AV30" s="14" t="str">
        <f t="shared" si="12"/>
        <v/>
      </c>
      <c r="AW30" s="14" t="str">
        <f t="shared" si="5"/>
        <v/>
      </c>
    </row>
    <row r="31" spans="2:49">
      <c r="B31" s="102">
        <v>8</v>
      </c>
      <c r="C31" s="110"/>
      <c r="D31" s="103" t="str">
        <f>IFERROR(VLOOKUP(C31,入力2!$B$4:$CQ$44,入力2!$AM$1,0),"")</f>
        <v/>
      </c>
      <c r="E31" s="103" t="str">
        <f>IFERROR(VLOOKUP(C31,入力2!$B$4:$CQ$44,入力2!$AN$1,0),"")</f>
        <v/>
      </c>
      <c r="F31" s="104" t="str">
        <f>IFERROR(VLOOKUP(C31,入力2!$B$4:$CQ$44,入力2!$CN$1,0),"")</f>
        <v/>
      </c>
      <c r="G31" s="102">
        <v>18</v>
      </c>
      <c r="H31" s="110"/>
      <c r="I31" s="103" t="str">
        <f>IFERROR(VLOOKUP(H31,入力2!$B$4:$CQ$44,入力2!$AM$1,0),"")</f>
        <v/>
      </c>
      <c r="J31" s="103" t="str">
        <f>IFERROR(VLOOKUP(H31,入力2!$B$4:$CQ$44,入力2!$AN$1,0),"")</f>
        <v/>
      </c>
      <c r="K31" s="104" t="str">
        <f>IFERROR(VLOOKUP(H31,入力2!$B$4:$CQ$44,入力2!$CN$1,0),"")</f>
        <v/>
      </c>
      <c r="L31" s="102">
        <v>28</v>
      </c>
      <c r="M31" s="110"/>
      <c r="N31" s="103" t="str">
        <f>IFERROR(VLOOKUP(M31,入力2!$B$4:$CQ$44,入力2!$AM$1,0),"")</f>
        <v/>
      </c>
      <c r="O31" s="103" t="str">
        <f>IFERROR(VLOOKUP(M31,入力2!$B$4:$CQ$44,入力2!$AN$1,0),"")</f>
        <v/>
      </c>
      <c r="P31" s="104" t="str">
        <f>IFERROR(VLOOKUP(M31,入力2!$B$4:$CQ$44,入力2!$CN$1,0),"")</f>
        <v/>
      </c>
      <c r="V31" s="14">
        <f>入力2!AL31</f>
        <v>27</v>
      </c>
      <c r="W31" s="14" t="str">
        <f>入力2!AM31</f>
        <v/>
      </c>
      <c r="X31" s="14" t="str">
        <f>入力2!AN31</f>
        <v/>
      </c>
      <c r="Y31" s="14" t="str">
        <f>入力2!AO31</f>
        <v/>
      </c>
      <c r="Z31" s="14" t="str">
        <f>入力2!AP31</f>
        <v/>
      </c>
      <c r="AA31" s="14" t="str">
        <f>入力2!AQ31</f>
        <v/>
      </c>
      <c r="AG31" s="14">
        <f t="shared" si="13"/>
        <v>0</v>
      </c>
      <c r="AH31" s="14" t="str">
        <f t="shared" si="13"/>
        <v/>
      </c>
      <c r="AI31" s="14" t="str">
        <f t="shared" si="13"/>
        <v/>
      </c>
      <c r="AJ31" s="14" t="str">
        <f t="shared" si="13"/>
        <v/>
      </c>
      <c r="AK31" s="14" t="str">
        <f t="shared" si="3"/>
        <v/>
      </c>
      <c r="AM31" s="14">
        <f t="shared" si="11"/>
        <v>0</v>
      </c>
      <c r="AN31" s="14" t="str">
        <f t="shared" si="11"/>
        <v/>
      </c>
      <c r="AO31" s="14" t="str">
        <f t="shared" si="11"/>
        <v/>
      </c>
      <c r="AP31" s="14" t="str">
        <f t="shared" si="11"/>
        <v/>
      </c>
      <c r="AQ31" s="14" t="str">
        <f t="shared" si="4"/>
        <v/>
      </c>
      <c r="AR31" s="14" t="s">
        <v>1400</v>
      </c>
      <c r="AS31" s="14">
        <f t="shared" si="12"/>
        <v>0</v>
      </c>
      <c r="AT31" s="14" t="str">
        <f t="shared" si="12"/>
        <v/>
      </c>
      <c r="AU31" s="14" t="str">
        <f t="shared" si="12"/>
        <v/>
      </c>
      <c r="AV31" s="14" t="str">
        <f t="shared" si="12"/>
        <v/>
      </c>
      <c r="AW31" s="14" t="str">
        <f t="shared" si="5"/>
        <v/>
      </c>
    </row>
    <row r="32" spans="2:49">
      <c r="B32" s="102">
        <v>9</v>
      </c>
      <c r="C32" s="110"/>
      <c r="D32" s="103" t="str">
        <f>IFERROR(VLOOKUP(C32,入力2!$B$4:$CQ$44,入力2!$AM$1,0),"")</f>
        <v/>
      </c>
      <c r="E32" s="103" t="str">
        <f>IFERROR(VLOOKUP(C32,入力2!$B$4:$CQ$44,入力2!$AN$1,0),"")</f>
        <v/>
      </c>
      <c r="F32" s="104" t="str">
        <f>IFERROR(VLOOKUP(C32,入力2!$B$4:$CQ$44,入力2!$CN$1,0),"")</f>
        <v/>
      </c>
      <c r="G32" s="102">
        <v>19</v>
      </c>
      <c r="H32" s="110"/>
      <c r="I32" s="103" t="str">
        <f>IFERROR(VLOOKUP(H32,入力2!$B$4:$CQ$44,入力2!$AM$1,0),"")</f>
        <v/>
      </c>
      <c r="J32" s="103" t="str">
        <f>IFERROR(VLOOKUP(H32,入力2!$B$4:$CQ$44,入力2!$AN$1,0),"")</f>
        <v/>
      </c>
      <c r="K32" s="104" t="str">
        <f>IFERROR(VLOOKUP(H32,入力2!$B$4:$CQ$44,入力2!$CN$1,0),"")</f>
        <v/>
      </c>
      <c r="L32" s="102">
        <v>29</v>
      </c>
      <c r="M32" s="110"/>
      <c r="N32" s="103" t="str">
        <f>IFERROR(VLOOKUP(M32,入力2!$B$4:$CQ$44,入力2!$AM$1,0),"")</f>
        <v/>
      </c>
      <c r="O32" s="103" t="str">
        <f>IFERROR(VLOOKUP(M32,入力2!$B$4:$CQ$44,入力2!$AN$1,0),"")</f>
        <v/>
      </c>
      <c r="P32" s="104" t="str">
        <f>IFERROR(VLOOKUP(M32,入力2!$B$4:$CQ$44,入力2!$CN$1,0),"")</f>
        <v/>
      </c>
      <c r="V32" s="14">
        <f>入力2!AL32</f>
        <v>28</v>
      </c>
      <c r="W32" s="14" t="str">
        <f>入力2!AM32</f>
        <v/>
      </c>
      <c r="X32" s="14" t="str">
        <f>入力2!AN32</f>
        <v/>
      </c>
      <c r="Y32" s="14" t="str">
        <f>入力2!AO32</f>
        <v/>
      </c>
      <c r="Z32" s="14" t="str">
        <f>入力2!AP32</f>
        <v/>
      </c>
      <c r="AA32" s="14" t="str">
        <f>入力2!AQ32</f>
        <v/>
      </c>
      <c r="AG32" s="14">
        <f t="shared" si="13"/>
        <v>0</v>
      </c>
      <c r="AH32" s="14" t="str">
        <f t="shared" si="13"/>
        <v/>
      </c>
      <c r="AI32" s="14" t="str">
        <f t="shared" si="13"/>
        <v/>
      </c>
      <c r="AJ32" s="14" t="str">
        <f t="shared" si="13"/>
        <v/>
      </c>
      <c r="AK32" s="14" t="str">
        <f t="shared" si="3"/>
        <v/>
      </c>
      <c r="AM32" s="14">
        <f t="shared" si="11"/>
        <v>0</v>
      </c>
      <c r="AN32" s="14" t="str">
        <f t="shared" si="11"/>
        <v/>
      </c>
      <c r="AO32" s="14" t="str">
        <f t="shared" si="11"/>
        <v/>
      </c>
      <c r="AP32" s="14" t="str">
        <f t="shared" si="11"/>
        <v/>
      </c>
      <c r="AQ32" s="14" t="str">
        <f t="shared" si="4"/>
        <v/>
      </c>
      <c r="AS32" s="14">
        <f t="shared" si="12"/>
        <v>0</v>
      </c>
      <c r="AT32" s="14" t="str">
        <f t="shared" si="12"/>
        <v/>
      </c>
      <c r="AU32" s="14" t="str">
        <f t="shared" si="12"/>
        <v/>
      </c>
      <c r="AV32" s="14" t="str">
        <f t="shared" si="12"/>
        <v/>
      </c>
      <c r="AW32" s="14" t="str">
        <f t="shared" si="5"/>
        <v/>
      </c>
    </row>
    <row r="33" spans="1:49" ht="19.5" thickBot="1">
      <c r="B33" s="105">
        <v>10</v>
      </c>
      <c r="C33" s="111"/>
      <c r="D33" s="106" t="str">
        <f>IFERROR(VLOOKUP(C33,入力2!$B$4:$CQ$44,入力2!$AM$1,0),"")</f>
        <v/>
      </c>
      <c r="E33" s="106" t="str">
        <f>IFERROR(VLOOKUP(C33,入力2!$B$4:$CQ$44,入力2!$AN$1,0),"")</f>
        <v/>
      </c>
      <c r="F33" s="107" t="str">
        <f>IFERROR(VLOOKUP(C33,入力2!$B$4:$CQ$44,入力2!$CN$1,0),"")</f>
        <v/>
      </c>
      <c r="G33" s="105">
        <v>20</v>
      </c>
      <c r="H33" s="111"/>
      <c r="I33" s="106" t="str">
        <f>IFERROR(VLOOKUP(H33,入力2!$B$4:$CQ$44,入力2!$AM$1,0),"")</f>
        <v/>
      </c>
      <c r="J33" s="106" t="str">
        <f>IFERROR(VLOOKUP(H33,入力2!$B$4:$CQ$44,入力2!$AN$1,0),"")</f>
        <v/>
      </c>
      <c r="K33" s="107" t="str">
        <f>IFERROR(VLOOKUP(H33,入力2!$B$4:$CQ$44,入力2!$CN$1,0),"")</f>
        <v/>
      </c>
      <c r="L33" s="105">
        <v>30</v>
      </c>
      <c r="M33" s="111"/>
      <c r="N33" s="106" t="str">
        <f>IFERROR(VLOOKUP(M33,入力2!$B$4:$CQ$44,入力2!$AM$1,0),"")</f>
        <v/>
      </c>
      <c r="O33" s="106" t="str">
        <f>IFERROR(VLOOKUP(M33,入力2!$B$4:$CQ$44,入力2!$AN$1,0),"")</f>
        <v/>
      </c>
      <c r="P33" s="107" t="str">
        <f>IFERROR(VLOOKUP(M33,入力2!$B$4:$CQ$44,入力2!$CN$1,0),"")</f>
        <v/>
      </c>
      <c r="V33" s="14">
        <f>入力2!AL33</f>
        <v>29</v>
      </c>
      <c r="W33" s="14" t="str">
        <f>入力2!AM33</f>
        <v/>
      </c>
      <c r="X33" s="14" t="str">
        <f>入力2!AN33</f>
        <v/>
      </c>
      <c r="Y33" s="14" t="str">
        <f>入力2!AO33</f>
        <v/>
      </c>
      <c r="Z33" s="14" t="str">
        <f>入力2!AP33</f>
        <v/>
      </c>
      <c r="AA33" s="14" t="str">
        <f>入力2!AQ33</f>
        <v/>
      </c>
      <c r="AF33" s="14" t="s">
        <v>1408</v>
      </c>
      <c r="AG33" s="14">
        <f t="shared" ref="AG33:AJ39" si="14">H14</f>
        <v>0</v>
      </c>
      <c r="AH33" s="14" t="str">
        <f t="shared" si="14"/>
        <v/>
      </c>
      <c r="AI33" s="14" t="str">
        <f t="shared" si="14"/>
        <v/>
      </c>
      <c r="AJ33" s="14" t="str">
        <f t="shared" si="14"/>
        <v/>
      </c>
      <c r="AK33" s="14" t="str">
        <f t="shared" si="3"/>
        <v/>
      </c>
      <c r="AM33" s="14">
        <f t="shared" si="11"/>
        <v>0</v>
      </c>
      <c r="AN33" s="14" t="str">
        <f t="shared" si="11"/>
        <v/>
      </c>
      <c r="AO33" s="14" t="str">
        <f t="shared" si="11"/>
        <v/>
      </c>
      <c r="AP33" s="14" t="str">
        <f t="shared" si="11"/>
        <v/>
      </c>
      <c r="AQ33" s="14" t="str">
        <f t="shared" si="4"/>
        <v/>
      </c>
      <c r="AR33" s="14" t="s">
        <v>1401</v>
      </c>
      <c r="AS33" s="14">
        <f t="shared" si="12"/>
        <v>0</v>
      </c>
      <c r="AT33" s="14" t="str">
        <f t="shared" si="12"/>
        <v/>
      </c>
      <c r="AU33" s="14" t="str">
        <f t="shared" si="12"/>
        <v/>
      </c>
      <c r="AV33" s="14" t="str">
        <f t="shared" si="12"/>
        <v/>
      </c>
      <c r="AW33" s="14" t="str">
        <f t="shared" si="5"/>
        <v/>
      </c>
    </row>
    <row r="34" spans="1:49" ht="19.5" thickBot="1">
      <c r="V34" s="14">
        <f>入力2!AL34</f>
        <v>30</v>
      </c>
      <c r="W34" s="14" t="str">
        <f>入力2!AM34</f>
        <v/>
      </c>
      <c r="X34" s="14" t="str">
        <f>入力2!AN34</f>
        <v/>
      </c>
      <c r="Y34" s="14" t="str">
        <f>入力2!AO34</f>
        <v/>
      </c>
      <c r="Z34" s="14" t="str">
        <f>入力2!AP34</f>
        <v/>
      </c>
      <c r="AA34" s="14" t="str">
        <f>入力2!AQ34</f>
        <v/>
      </c>
      <c r="AF34" s="14">
        <f>IF(SUM(AK33:AK39)&gt;=5,1,0)</f>
        <v>0</v>
      </c>
      <c r="AG34" s="14">
        <f t="shared" si="14"/>
        <v>0</v>
      </c>
      <c r="AH34" s="14" t="str">
        <f t="shared" si="14"/>
        <v/>
      </c>
      <c r="AI34" s="14" t="str">
        <f t="shared" si="14"/>
        <v/>
      </c>
      <c r="AJ34" s="14" t="str">
        <f t="shared" si="14"/>
        <v/>
      </c>
      <c r="AK34" s="14" t="str">
        <f t="shared" si="3"/>
        <v/>
      </c>
      <c r="AM34" s="14">
        <f t="shared" si="11"/>
        <v>0</v>
      </c>
      <c r="AN34" s="14" t="str">
        <f t="shared" si="11"/>
        <v/>
      </c>
      <c r="AO34" s="14" t="str">
        <f t="shared" si="11"/>
        <v/>
      </c>
      <c r="AP34" s="14" t="str">
        <f t="shared" si="11"/>
        <v/>
      </c>
      <c r="AQ34" s="14" t="str">
        <f t="shared" si="4"/>
        <v/>
      </c>
      <c r="AS34" s="14">
        <f t="shared" si="12"/>
        <v>0</v>
      </c>
      <c r="AT34" s="14" t="str">
        <f t="shared" si="12"/>
        <v/>
      </c>
      <c r="AU34" s="14" t="str">
        <f t="shared" si="12"/>
        <v/>
      </c>
      <c r="AV34" s="14" t="str">
        <f t="shared" si="12"/>
        <v/>
      </c>
      <c r="AW34" s="14" t="str">
        <f t="shared" si="5"/>
        <v/>
      </c>
    </row>
    <row r="35" spans="1:49">
      <c r="B35" s="99">
        <v>31</v>
      </c>
      <c r="C35" s="109"/>
      <c r="D35" s="100" t="str">
        <f>IFERROR(VLOOKUP(C35,入力2!$B$4:$CQ$44,入力2!$AM$1,0),"")</f>
        <v/>
      </c>
      <c r="E35" s="100" t="str">
        <f>IFERROR(VLOOKUP(C35,入力2!$B$4:$CQ$44,入力2!$AN$1,0),"")</f>
        <v/>
      </c>
      <c r="F35" s="101" t="str">
        <f>IFERROR(VLOOKUP(C35,入力2!$B$4:$CQ$44,入力2!$CN$1,0),"")</f>
        <v/>
      </c>
      <c r="G35" s="99">
        <v>41</v>
      </c>
      <c r="H35" s="109"/>
      <c r="I35" s="100" t="str">
        <f>IFERROR(VLOOKUP(H35,入力2!$B$4:$CQ$44,入力2!$AM$1,0),"")</f>
        <v/>
      </c>
      <c r="J35" s="100" t="str">
        <f>IFERROR(VLOOKUP(H35,入力2!$B$4:$CQ$44,入力2!$AN$1,0),"")</f>
        <v/>
      </c>
      <c r="K35" s="101" t="str">
        <f>IFERROR(VLOOKUP(H35,入力2!$B$4:$CQ$44,入力2!$CN$1,0),"")</f>
        <v/>
      </c>
      <c r="L35" s="99">
        <v>51</v>
      </c>
      <c r="M35" s="109"/>
      <c r="N35" s="100" t="str">
        <f>IFERROR(VLOOKUP(M35,入力2!$B$4:$CQ$44,入力2!$AM$1,0),"")</f>
        <v/>
      </c>
      <c r="O35" s="100" t="str">
        <f>IFERROR(VLOOKUP(M35,入力2!$B$4:$CQ$44,入力2!$AN$1,0),"")</f>
        <v/>
      </c>
      <c r="P35" s="101" t="str">
        <f>IFERROR(VLOOKUP(M35,入力2!$B$4:$CQ$44,入力2!$CN$1,0),"")</f>
        <v/>
      </c>
      <c r="V35" s="14">
        <f>入力2!AL35</f>
        <v>31</v>
      </c>
      <c r="W35" s="14" t="str">
        <f>入力2!AM35</f>
        <v/>
      </c>
      <c r="X35" s="14" t="str">
        <f>入力2!AN35</f>
        <v/>
      </c>
      <c r="Y35" s="14" t="str">
        <f>入力2!AO35</f>
        <v/>
      </c>
      <c r="Z35" s="14" t="str">
        <f>入力2!AP35</f>
        <v/>
      </c>
      <c r="AA35" s="14" t="str">
        <f>入力2!AQ35</f>
        <v/>
      </c>
      <c r="AG35" s="14">
        <f t="shared" si="14"/>
        <v>0</v>
      </c>
      <c r="AH35" s="14" t="str">
        <f t="shared" si="14"/>
        <v/>
      </c>
      <c r="AI35" s="14" t="str">
        <f t="shared" si="14"/>
        <v/>
      </c>
      <c r="AJ35" s="14" t="str">
        <f t="shared" si="14"/>
        <v/>
      </c>
      <c r="AK35" s="14" t="str">
        <f t="shared" si="3"/>
        <v/>
      </c>
      <c r="AM35" s="14">
        <f t="shared" ref="AM35:AP44" si="15">C35</f>
        <v>0</v>
      </c>
      <c r="AN35" s="14" t="str">
        <f t="shared" si="15"/>
        <v/>
      </c>
      <c r="AO35" s="14" t="str">
        <f t="shared" si="15"/>
        <v/>
      </c>
      <c r="AP35" s="14" t="str">
        <f t="shared" si="15"/>
        <v/>
      </c>
      <c r="AQ35" s="14" t="str">
        <f t="shared" si="4"/>
        <v/>
      </c>
      <c r="AR35" s="14" t="s">
        <v>1402</v>
      </c>
      <c r="AS35" s="14">
        <f t="shared" si="12"/>
        <v>0</v>
      </c>
      <c r="AT35" s="14" t="str">
        <f t="shared" si="12"/>
        <v/>
      </c>
      <c r="AU35" s="14" t="str">
        <f t="shared" si="12"/>
        <v/>
      </c>
      <c r="AV35" s="14" t="str">
        <f t="shared" si="12"/>
        <v/>
      </c>
      <c r="AW35" s="14" t="str">
        <f t="shared" si="5"/>
        <v/>
      </c>
    </row>
    <row r="36" spans="1:49">
      <c r="B36" s="102">
        <v>32</v>
      </c>
      <c r="C36" s="110"/>
      <c r="D36" s="103" t="str">
        <f>IFERROR(VLOOKUP(C36,入力2!$B$4:$CQ$44,入力2!$AM$1,0),"")</f>
        <v/>
      </c>
      <c r="E36" s="103" t="str">
        <f>IFERROR(VLOOKUP(C36,入力2!$B$4:$CQ$44,入力2!$AN$1,0),"")</f>
        <v/>
      </c>
      <c r="F36" s="104" t="str">
        <f>IFERROR(VLOOKUP(C36,入力2!$B$4:$CQ$44,入力2!$CN$1,0),"")</f>
        <v/>
      </c>
      <c r="G36" s="102">
        <v>42</v>
      </c>
      <c r="H36" s="110"/>
      <c r="I36" s="103" t="str">
        <f>IFERROR(VLOOKUP(H36,入力2!$B$4:$CQ$44,入力2!$AM$1,0),"")</f>
        <v/>
      </c>
      <c r="J36" s="103" t="str">
        <f>IFERROR(VLOOKUP(H36,入力2!$B$4:$CQ$44,入力2!$AN$1,0),"")</f>
        <v/>
      </c>
      <c r="K36" s="104" t="str">
        <f>IFERROR(VLOOKUP(H36,入力2!$B$4:$CQ$44,入力2!$CN$1,0),"")</f>
        <v/>
      </c>
      <c r="L36" s="102">
        <v>52</v>
      </c>
      <c r="M36" s="110"/>
      <c r="N36" s="103" t="str">
        <f>IFERROR(VLOOKUP(M36,入力2!$B$4:$CQ$44,入力2!$AM$1,0),"")</f>
        <v/>
      </c>
      <c r="O36" s="103" t="str">
        <f>IFERROR(VLOOKUP(M36,入力2!$B$4:$CQ$44,入力2!$AN$1,0),"")</f>
        <v/>
      </c>
      <c r="P36" s="104" t="str">
        <f>IFERROR(VLOOKUP(M36,入力2!$B$4:$CQ$44,入力2!$CN$1,0),"")</f>
        <v/>
      </c>
      <c r="V36" s="14">
        <f>入力2!AL36</f>
        <v>32</v>
      </c>
      <c r="W36" s="14" t="str">
        <f>入力2!AM36</f>
        <v/>
      </c>
      <c r="X36" s="14" t="str">
        <f>入力2!AN36</f>
        <v/>
      </c>
      <c r="Y36" s="14" t="str">
        <f>入力2!AO36</f>
        <v/>
      </c>
      <c r="Z36" s="14" t="str">
        <f>入力2!AP36</f>
        <v/>
      </c>
      <c r="AA36" s="14" t="str">
        <f>入力2!AQ36</f>
        <v/>
      </c>
      <c r="AG36" s="14">
        <f t="shared" si="14"/>
        <v>0</v>
      </c>
      <c r="AH36" s="14" t="str">
        <f t="shared" si="14"/>
        <v/>
      </c>
      <c r="AI36" s="14" t="str">
        <f t="shared" si="14"/>
        <v/>
      </c>
      <c r="AJ36" s="14" t="str">
        <f t="shared" si="14"/>
        <v/>
      </c>
      <c r="AK36" s="14" t="str">
        <f t="shared" si="3"/>
        <v/>
      </c>
      <c r="AM36" s="14">
        <f t="shared" si="15"/>
        <v>0</v>
      </c>
      <c r="AN36" s="14" t="str">
        <f t="shared" si="15"/>
        <v/>
      </c>
      <c r="AO36" s="14" t="str">
        <f t="shared" si="15"/>
        <v/>
      </c>
      <c r="AP36" s="14" t="str">
        <f t="shared" si="15"/>
        <v/>
      </c>
      <c r="AQ36" s="14" t="str">
        <f t="shared" si="4"/>
        <v/>
      </c>
      <c r="AS36" s="14">
        <f t="shared" si="12"/>
        <v>0</v>
      </c>
      <c r="AT36" s="14" t="str">
        <f t="shared" si="12"/>
        <v/>
      </c>
      <c r="AU36" s="14" t="str">
        <f t="shared" si="12"/>
        <v/>
      </c>
      <c r="AV36" s="14" t="str">
        <f t="shared" si="12"/>
        <v/>
      </c>
      <c r="AW36" s="14" t="str">
        <f t="shared" si="5"/>
        <v/>
      </c>
    </row>
    <row r="37" spans="1:49">
      <c r="B37" s="102">
        <v>33</v>
      </c>
      <c r="C37" s="110"/>
      <c r="D37" s="103" t="str">
        <f>IFERROR(VLOOKUP(C37,入力2!$B$4:$CQ$44,入力2!$AM$1,0),"")</f>
        <v/>
      </c>
      <c r="E37" s="103" t="str">
        <f>IFERROR(VLOOKUP(C37,入力2!$B$4:$CQ$44,入力2!$AN$1,0),"")</f>
        <v/>
      </c>
      <c r="F37" s="104" t="str">
        <f>IFERROR(VLOOKUP(C37,入力2!$B$4:$CQ$44,入力2!$CN$1,0),"")</f>
        <v/>
      </c>
      <c r="G37" s="102">
        <v>43</v>
      </c>
      <c r="H37" s="110"/>
      <c r="I37" s="103" t="str">
        <f>IFERROR(VLOOKUP(H37,入力2!$B$4:$CQ$44,入力2!$AM$1,0),"")</f>
        <v/>
      </c>
      <c r="J37" s="103" t="str">
        <f>IFERROR(VLOOKUP(H37,入力2!$B$4:$CQ$44,入力2!$AN$1,0),"")</f>
        <v/>
      </c>
      <c r="K37" s="104" t="str">
        <f>IFERROR(VLOOKUP(H37,入力2!$B$4:$CQ$44,入力2!$CN$1,0),"")</f>
        <v/>
      </c>
      <c r="L37" s="102">
        <v>53</v>
      </c>
      <c r="M37" s="110"/>
      <c r="N37" s="103" t="str">
        <f>IFERROR(VLOOKUP(M37,入力2!$B$4:$CQ$44,入力2!$AM$1,0),"")</f>
        <v/>
      </c>
      <c r="O37" s="103" t="str">
        <f>IFERROR(VLOOKUP(M37,入力2!$B$4:$CQ$44,入力2!$AN$1,0),"")</f>
        <v/>
      </c>
      <c r="P37" s="104" t="str">
        <f>IFERROR(VLOOKUP(M37,入力2!$B$4:$CQ$44,入力2!$CN$1,0),"")</f>
        <v/>
      </c>
      <c r="V37" s="14">
        <f>入力2!AL37</f>
        <v>33</v>
      </c>
      <c r="W37" s="14" t="str">
        <f>入力2!AM37</f>
        <v/>
      </c>
      <c r="X37" s="14" t="str">
        <f>入力2!AN37</f>
        <v/>
      </c>
      <c r="Y37" s="14" t="str">
        <f>入力2!AO37</f>
        <v/>
      </c>
      <c r="Z37" s="14" t="str">
        <f>入力2!AP37</f>
        <v/>
      </c>
      <c r="AA37" s="14" t="str">
        <f>入力2!AQ37</f>
        <v/>
      </c>
      <c r="AG37" s="14">
        <f t="shared" si="14"/>
        <v>0</v>
      </c>
      <c r="AH37" s="14" t="str">
        <f t="shared" si="14"/>
        <v/>
      </c>
      <c r="AI37" s="14" t="str">
        <f t="shared" si="14"/>
        <v/>
      </c>
      <c r="AJ37" s="14" t="str">
        <f t="shared" si="14"/>
        <v/>
      </c>
      <c r="AK37" s="14" t="str">
        <f t="shared" si="3"/>
        <v/>
      </c>
      <c r="AM37" s="14">
        <f t="shared" si="15"/>
        <v>0</v>
      </c>
      <c r="AN37" s="14" t="str">
        <f t="shared" si="15"/>
        <v/>
      </c>
      <c r="AO37" s="14" t="str">
        <f t="shared" si="15"/>
        <v/>
      </c>
      <c r="AP37" s="14" t="str">
        <f t="shared" si="15"/>
        <v/>
      </c>
      <c r="AQ37" s="14" t="str">
        <f t="shared" si="4"/>
        <v/>
      </c>
      <c r="AR37" s="14" t="s">
        <v>1403</v>
      </c>
      <c r="AS37" s="14">
        <f t="shared" si="12"/>
        <v>0</v>
      </c>
      <c r="AT37" s="14" t="str">
        <f t="shared" si="12"/>
        <v/>
      </c>
      <c r="AU37" s="14" t="str">
        <f t="shared" si="12"/>
        <v/>
      </c>
      <c r="AV37" s="14" t="str">
        <f t="shared" si="12"/>
        <v/>
      </c>
      <c r="AW37" s="14" t="str">
        <f t="shared" si="5"/>
        <v/>
      </c>
    </row>
    <row r="38" spans="1:49">
      <c r="B38" s="102">
        <v>34</v>
      </c>
      <c r="C38" s="110"/>
      <c r="D38" s="103" t="str">
        <f>IFERROR(VLOOKUP(C38,入力2!$B$4:$CQ$44,入力2!$AM$1,0),"")</f>
        <v/>
      </c>
      <c r="E38" s="103" t="str">
        <f>IFERROR(VLOOKUP(C38,入力2!$B$4:$CQ$44,入力2!$AN$1,0),"")</f>
        <v/>
      </c>
      <c r="F38" s="104" t="str">
        <f>IFERROR(VLOOKUP(C38,入力2!$B$4:$CQ$44,入力2!$CN$1,0),"")</f>
        <v/>
      </c>
      <c r="G38" s="102">
        <v>44</v>
      </c>
      <c r="H38" s="110"/>
      <c r="I38" s="103" t="str">
        <f>IFERROR(VLOOKUP(H38,入力2!$B$4:$CQ$44,入力2!$AM$1,0),"")</f>
        <v/>
      </c>
      <c r="J38" s="103" t="str">
        <f>IFERROR(VLOOKUP(H38,入力2!$B$4:$CQ$44,入力2!$AN$1,0),"")</f>
        <v/>
      </c>
      <c r="K38" s="104" t="str">
        <f>IFERROR(VLOOKUP(H38,入力2!$B$4:$CQ$44,入力2!$CN$1,0),"")</f>
        <v/>
      </c>
      <c r="L38" s="102">
        <v>54</v>
      </c>
      <c r="M38" s="110"/>
      <c r="N38" s="103" t="str">
        <f>IFERROR(VLOOKUP(M38,入力2!$B$4:$CQ$44,入力2!$AM$1,0),"")</f>
        <v/>
      </c>
      <c r="O38" s="103" t="str">
        <f>IFERROR(VLOOKUP(M38,入力2!$B$4:$CQ$44,入力2!$AN$1,0),"")</f>
        <v/>
      </c>
      <c r="P38" s="104" t="str">
        <f>IFERROR(VLOOKUP(M38,入力2!$B$4:$CQ$44,入力2!$CN$1,0),"")</f>
        <v/>
      </c>
      <c r="V38" s="14">
        <f>入力2!AL38</f>
        <v>34</v>
      </c>
      <c r="W38" s="14" t="str">
        <f>入力2!AM38</f>
        <v/>
      </c>
      <c r="X38" s="14" t="str">
        <f>入力2!AN38</f>
        <v/>
      </c>
      <c r="Y38" s="14" t="str">
        <f>入力2!AO38</f>
        <v/>
      </c>
      <c r="Z38" s="14" t="str">
        <f>入力2!AP38</f>
        <v/>
      </c>
      <c r="AA38" s="14" t="str">
        <f>入力2!AQ38</f>
        <v/>
      </c>
      <c r="AG38" s="14">
        <f t="shared" si="14"/>
        <v>0</v>
      </c>
      <c r="AH38" s="14" t="str">
        <f t="shared" si="14"/>
        <v/>
      </c>
      <c r="AI38" s="14" t="str">
        <f t="shared" si="14"/>
        <v/>
      </c>
      <c r="AJ38" s="14" t="str">
        <f t="shared" si="14"/>
        <v/>
      </c>
      <c r="AK38" s="14" t="str">
        <f t="shared" si="3"/>
        <v/>
      </c>
      <c r="AM38" s="14">
        <f t="shared" si="15"/>
        <v>0</v>
      </c>
      <c r="AN38" s="14" t="str">
        <f t="shared" si="15"/>
        <v/>
      </c>
      <c r="AO38" s="14" t="str">
        <f t="shared" si="15"/>
        <v/>
      </c>
      <c r="AP38" s="14" t="str">
        <f t="shared" si="15"/>
        <v/>
      </c>
      <c r="AQ38" s="14" t="str">
        <f t="shared" si="4"/>
        <v/>
      </c>
      <c r="AS38" s="14">
        <f t="shared" si="12"/>
        <v>0</v>
      </c>
      <c r="AT38" s="14" t="str">
        <f t="shared" si="12"/>
        <v/>
      </c>
      <c r="AU38" s="14" t="str">
        <f t="shared" si="12"/>
        <v/>
      </c>
      <c r="AV38" s="14" t="str">
        <f t="shared" si="12"/>
        <v/>
      </c>
      <c r="AW38" s="14" t="str">
        <f t="shared" si="5"/>
        <v/>
      </c>
    </row>
    <row r="39" spans="1:49">
      <c r="B39" s="102">
        <v>35</v>
      </c>
      <c r="C39" s="110"/>
      <c r="D39" s="103" t="str">
        <f>IFERROR(VLOOKUP(C39,入力2!$B$4:$CQ$44,入力2!$AM$1,0),"")</f>
        <v/>
      </c>
      <c r="E39" s="103" t="str">
        <f>IFERROR(VLOOKUP(C39,入力2!$B$4:$CQ$44,入力2!$AN$1,0),"")</f>
        <v/>
      </c>
      <c r="F39" s="104" t="str">
        <f>IFERROR(VLOOKUP(C39,入力2!$B$4:$CQ$44,入力2!$CN$1,0),"")</f>
        <v/>
      </c>
      <c r="G39" s="102">
        <v>45</v>
      </c>
      <c r="H39" s="110"/>
      <c r="I39" s="103" t="str">
        <f>IFERROR(VLOOKUP(H39,入力2!$B$4:$CQ$44,入力2!$AM$1,0),"")</f>
        <v/>
      </c>
      <c r="J39" s="103" t="str">
        <f>IFERROR(VLOOKUP(H39,入力2!$B$4:$CQ$44,入力2!$AN$1,0),"")</f>
        <v/>
      </c>
      <c r="K39" s="104" t="str">
        <f>IFERROR(VLOOKUP(H39,入力2!$B$4:$CQ$44,入力2!$CN$1,0),"")</f>
        <v/>
      </c>
      <c r="L39" s="102">
        <v>55</v>
      </c>
      <c r="M39" s="110"/>
      <c r="N39" s="103" t="str">
        <f>IFERROR(VLOOKUP(M39,入力2!$B$4:$CQ$44,入力2!$AM$1,0),"")</f>
        <v/>
      </c>
      <c r="O39" s="103" t="str">
        <f>IFERROR(VLOOKUP(M39,入力2!$B$4:$CQ$44,入力2!$AN$1,0),"")</f>
        <v/>
      </c>
      <c r="P39" s="104" t="str">
        <f>IFERROR(VLOOKUP(M39,入力2!$B$4:$CQ$44,入力2!$CN$1,0),"")</f>
        <v/>
      </c>
      <c r="V39" s="14">
        <f>入力2!AL39</f>
        <v>35</v>
      </c>
      <c r="W39" s="14" t="str">
        <f>入力2!AM39</f>
        <v/>
      </c>
      <c r="X39" s="14" t="str">
        <f>入力2!AN39</f>
        <v/>
      </c>
      <c r="Y39" s="14" t="str">
        <f>入力2!AO39</f>
        <v/>
      </c>
      <c r="Z39" s="14" t="str">
        <f>入力2!AP39</f>
        <v/>
      </c>
      <c r="AA39" s="14" t="str">
        <f>入力2!AQ39</f>
        <v/>
      </c>
      <c r="AG39" s="14">
        <f t="shared" si="14"/>
        <v>0</v>
      </c>
      <c r="AH39" s="14" t="str">
        <f t="shared" si="14"/>
        <v/>
      </c>
      <c r="AI39" s="14" t="str">
        <f t="shared" si="14"/>
        <v/>
      </c>
      <c r="AJ39" s="14" t="str">
        <f t="shared" si="14"/>
        <v/>
      </c>
      <c r="AK39" s="14" t="str">
        <f t="shared" si="3"/>
        <v/>
      </c>
      <c r="AM39" s="14">
        <f t="shared" si="15"/>
        <v>0</v>
      </c>
      <c r="AN39" s="14" t="str">
        <f t="shared" si="15"/>
        <v/>
      </c>
      <c r="AO39" s="14" t="str">
        <f t="shared" si="15"/>
        <v/>
      </c>
      <c r="AP39" s="14" t="str">
        <f t="shared" si="15"/>
        <v/>
      </c>
      <c r="AQ39" s="14" t="str">
        <f t="shared" si="4"/>
        <v/>
      </c>
      <c r="AR39" s="14" t="s">
        <v>1418</v>
      </c>
      <c r="AS39" s="14">
        <f t="shared" si="12"/>
        <v>0</v>
      </c>
      <c r="AT39" s="14" t="str">
        <f t="shared" si="12"/>
        <v/>
      </c>
      <c r="AU39" s="14" t="str">
        <f t="shared" si="12"/>
        <v/>
      </c>
      <c r="AV39" s="14" t="str">
        <f t="shared" si="12"/>
        <v/>
      </c>
      <c r="AW39" s="14" t="str">
        <f t="shared" si="5"/>
        <v/>
      </c>
    </row>
    <row r="40" spans="1:49">
      <c r="B40" s="102">
        <v>36</v>
      </c>
      <c r="C40" s="110"/>
      <c r="D40" s="103" t="str">
        <f>IFERROR(VLOOKUP(C40,入力2!$B$4:$CQ$44,入力2!$AM$1,0),"")</f>
        <v/>
      </c>
      <c r="E40" s="103" t="str">
        <f>IFERROR(VLOOKUP(C40,入力2!$B$4:$CQ$44,入力2!$AN$1,0),"")</f>
        <v/>
      </c>
      <c r="F40" s="104" t="str">
        <f>IFERROR(VLOOKUP(C40,入力2!$B$4:$CQ$44,入力2!$CN$1,0),"")</f>
        <v/>
      </c>
      <c r="G40" s="102">
        <v>46</v>
      </c>
      <c r="H40" s="110"/>
      <c r="I40" s="103" t="str">
        <f>IFERROR(VLOOKUP(H40,入力2!$B$4:$CQ$44,入力2!$AM$1,0),"")</f>
        <v/>
      </c>
      <c r="J40" s="103" t="str">
        <f>IFERROR(VLOOKUP(H40,入力2!$B$4:$CQ$44,入力2!$AN$1,0),"")</f>
        <v/>
      </c>
      <c r="K40" s="104" t="str">
        <f>IFERROR(VLOOKUP(H40,入力2!$B$4:$CQ$44,入力2!$CN$1,0),"")</f>
        <v/>
      </c>
      <c r="L40" s="102">
        <v>56</v>
      </c>
      <c r="M40" s="110"/>
      <c r="N40" s="103" t="str">
        <f>IFERROR(VLOOKUP(M40,入力2!$B$4:$CQ$44,入力2!$AM$1,0),"")</f>
        <v/>
      </c>
      <c r="O40" s="103" t="str">
        <f>IFERROR(VLOOKUP(M40,入力2!$B$4:$CQ$44,入力2!$AN$1,0),"")</f>
        <v/>
      </c>
      <c r="P40" s="104" t="str">
        <f>IFERROR(VLOOKUP(M40,入力2!$B$4:$CQ$44,入力2!$CN$1,0),"")</f>
        <v/>
      </c>
      <c r="V40" s="14">
        <f>入力2!AL40</f>
        <v>36</v>
      </c>
      <c r="W40" s="14" t="str">
        <f>入力2!AM40</f>
        <v/>
      </c>
      <c r="X40" s="14" t="str">
        <f>入力2!AN40</f>
        <v/>
      </c>
      <c r="Y40" s="14" t="str">
        <f>入力2!AO40</f>
        <v/>
      </c>
      <c r="Z40" s="14" t="str">
        <f>入力2!AP40</f>
        <v/>
      </c>
      <c r="AA40" s="14" t="str">
        <f>入力2!AQ40</f>
        <v/>
      </c>
      <c r="AF40" s="14" t="s">
        <v>1409</v>
      </c>
      <c r="AG40" s="14">
        <f t="shared" ref="AG40:AJ46" si="16">M14</f>
        <v>0</v>
      </c>
      <c r="AH40" s="14" t="str">
        <f t="shared" si="16"/>
        <v/>
      </c>
      <c r="AI40" s="14" t="str">
        <f t="shared" si="16"/>
        <v/>
      </c>
      <c r="AJ40" s="14" t="str">
        <f t="shared" si="16"/>
        <v/>
      </c>
      <c r="AK40" s="14" t="str">
        <f t="shared" si="3"/>
        <v/>
      </c>
      <c r="AM40" s="14">
        <f t="shared" si="15"/>
        <v>0</v>
      </c>
      <c r="AN40" s="14" t="str">
        <f t="shared" si="15"/>
        <v/>
      </c>
      <c r="AO40" s="14" t="str">
        <f t="shared" si="15"/>
        <v/>
      </c>
      <c r="AP40" s="14" t="str">
        <f t="shared" si="15"/>
        <v/>
      </c>
      <c r="AQ40" s="14" t="str">
        <f t="shared" si="4"/>
        <v/>
      </c>
      <c r="AS40" s="14">
        <f t="shared" si="12"/>
        <v>0</v>
      </c>
      <c r="AT40" s="14" t="str">
        <f t="shared" si="12"/>
        <v/>
      </c>
      <c r="AU40" s="14" t="str">
        <f t="shared" si="12"/>
        <v/>
      </c>
      <c r="AV40" s="14" t="str">
        <f t="shared" si="12"/>
        <v/>
      </c>
      <c r="AW40" s="14" t="str">
        <f t="shared" si="5"/>
        <v/>
      </c>
    </row>
    <row r="41" spans="1:49">
      <c r="B41" s="102">
        <v>37</v>
      </c>
      <c r="C41" s="110"/>
      <c r="D41" s="103" t="str">
        <f>IFERROR(VLOOKUP(C41,入力2!$B$4:$CQ$44,入力2!$AM$1,0),"")</f>
        <v/>
      </c>
      <c r="E41" s="103" t="str">
        <f>IFERROR(VLOOKUP(C41,入力2!$B$4:$CQ$44,入力2!$AN$1,0),"")</f>
        <v/>
      </c>
      <c r="F41" s="104" t="str">
        <f>IFERROR(VLOOKUP(C41,入力2!$B$4:$CQ$44,入力2!$CN$1,0),"")</f>
        <v/>
      </c>
      <c r="G41" s="102">
        <v>47</v>
      </c>
      <c r="H41" s="110"/>
      <c r="I41" s="103" t="str">
        <f>IFERROR(VLOOKUP(H41,入力2!$B$4:$CQ$44,入力2!$AM$1,0),"")</f>
        <v/>
      </c>
      <c r="J41" s="103" t="str">
        <f>IFERROR(VLOOKUP(H41,入力2!$B$4:$CQ$44,入力2!$AN$1,0),"")</f>
        <v/>
      </c>
      <c r="K41" s="104" t="str">
        <f>IFERROR(VLOOKUP(H41,入力2!$B$4:$CQ$44,入力2!$CN$1,0),"")</f>
        <v/>
      </c>
      <c r="L41" s="102">
        <v>57</v>
      </c>
      <c r="M41" s="110"/>
      <c r="N41" s="103" t="str">
        <f>IFERROR(VLOOKUP(M41,入力2!$B$4:$CQ$44,入力2!$AM$1,0),"")</f>
        <v/>
      </c>
      <c r="O41" s="103" t="str">
        <f>IFERROR(VLOOKUP(M41,入力2!$B$4:$CQ$44,入力2!$AN$1,0),"")</f>
        <v/>
      </c>
      <c r="P41" s="104" t="str">
        <f>IFERROR(VLOOKUP(M41,入力2!$B$4:$CQ$44,入力2!$CN$1,0),"")</f>
        <v/>
      </c>
      <c r="V41" s="14">
        <f>入力2!AL41</f>
        <v>37</v>
      </c>
      <c r="W41" s="14" t="str">
        <f>入力2!AM41</f>
        <v/>
      </c>
      <c r="X41" s="14" t="str">
        <f>入力2!AN41</f>
        <v/>
      </c>
      <c r="Y41" s="14" t="str">
        <f>入力2!AO41</f>
        <v/>
      </c>
      <c r="Z41" s="14" t="str">
        <f>入力2!AP41</f>
        <v/>
      </c>
      <c r="AA41" s="14" t="str">
        <f>入力2!AQ41</f>
        <v/>
      </c>
      <c r="AF41" s="14">
        <f>IF(SUM(AK40:AK46)&gt;=5,1,0)</f>
        <v>0</v>
      </c>
      <c r="AG41" s="14">
        <f t="shared" si="16"/>
        <v>0</v>
      </c>
      <c r="AH41" s="14" t="str">
        <f t="shared" si="16"/>
        <v/>
      </c>
      <c r="AI41" s="14" t="str">
        <f t="shared" si="16"/>
        <v/>
      </c>
      <c r="AJ41" s="14" t="str">
        <f t="shared" si="16"/>
        <v/>
      </c>
      <c r="AK41" s="14" t="str">
        <f t="shared" si="3"/>
        <v/>
      </c>
      <c r="AM41" s="14">
        <f t="shared" si="15"/>
        <v>0</v>
      </c>
      <c r="AN41" s="14" t="str">
        <f t="shared" si="15"/>
        <v/>
      </c>
      <c r="AO41" s="14" t="str">
        <f t="shared" si="15"/>
        <v/>
      </c>
      <c r="AP41" s="14" t="str">
        <f t="shared" si="15"/>
        <v/>
      </c>
      <c r="AQ41" s="14" t="str">
        <f t="shared" si="4"/>
        <v/>
      </c>
      <c r="AR41" s="14" t="s">
        <v>1419</v>
      </c>
      <c r="AS41" s="14">
        <f t="shared" ref="AS41:AV44" si="17">M63</f>
        <v>0</v>
      </c>
      <c r="AT41" s="14" t="str">
        <f t="shared" si="17"/>
        <v/>
      </c>
      <c r="AU41" s="14" t="str">
        <f t="shared" si="17"/>
        <v/>
      </c>
      <c r="AV41" s="14" t="str">
        <f t="shared" si="17"/>
        <v/>
      </c>
      <c r="AW41" s="14" t="str">
        <f t="shared" si="5"/>
        <v/>
      </c>
    </row>
    <row r="42" spans="1:49">
      <c r="B42" s="102">
        <v>38</v>
      </c>
      <c r="C42" s="110"/>
      <c r="D42" s="103" t="str">
        <f>IFERROR(VLOOKUP(C42,入力2!$B$4:$CQ$44,入力2!$AM$1,0),"")</f>
        <v/>
      </c>
      <c r="E42" s="103" t="str">
        <f>IFERROR(VLOOKUP(C42,入力2!$B$4:$CQ$44,入力2!$AN$1,0),"")</f>
        <v/>
      </c>
      <c r="F42" s="104" t="str">
        <f>IFERROR(VLOOKUP(C42,入力2!$B$4:$CQ$44,入力2!$CN$1,0),"")</f>
        <v/>
      </c>
      <c r="G42" s="102">
        <v>48</v>
      </c>
      <c r="H42" s="110"/>
      <c r="I42" s="103" t="str">
        <f>IFERROR(VLOOKUP(H42,入力2!$B$4:$CQ$44,入力2!$AM$1,0),"")</f>
        <v/>
      </c>
      <c r="J42" s="103" t="str">
        <f>IFERROR(VLOOKUP(H42,入力2!$B$4:$CQ$44,入力2!$AN$1,0),"")</f>
        <v/>
      </c>
      <c r="K42" s="104" t="str">
        <f>IFERROR(VLOOKUP(H42,入力2!$B$4:$CQ$44,入力2!$CN$1,0),"")</f>
        <v/>
      </c>
      <c r="L42" s="102">
        <v>58</v>
      </c>
      <c r="M42" s="110"/>
      <c r="N42" s="103" t="str">
        <f>IFERROR(VLOOKUP(M42,入力2!$B$4:$CQ$44,入力2!$AM$1,0),"")</f>
        <v/>
      </c>
      <c r="O42" s="103" t="str">
        <f>IFERROR(VLOOKUP(M42,入力2!$B$4:$CQ$44,入力2!$AN$1,0),"")</f>
        <v/>
      </c>
      <c r="P42" s="104" t="str">
        <f>IFERROR(VLOOKUP(M42,入力2!$B$4:$CQ$44,入力2!$CN$1,0),"")</f>
        <v/>
      </c>
      <c r="V42" s="14">
        <f>入力2!AL42</f>
        <v>38</v>
      </c>
      <c r="W42" s="14" t="str">
        <f>入力2!AM42</f>
        <v/>
      </c>
      <c r="X42" s="14" t="str">
        <f>入力2!AN42</f>
        <v/>
      </c>
      <c r="Y42" s="14" t="str">
        <f>入力2!AO42</f>
        <v/>
      </c>
      <c r="Z42" s="14" t="str">
        <f>入力2!AP42</f>
        <v/>
      </c>
      <c r="AA42" s="14" t="str">
        <f>入力2!AQ42</f>
        <v/>
      </c>
      <c r="AG42" s="14">
        <f t="shared" si="16"/>
        <v>0</v>
      </c>
      <c r="AH42" s="14" t="str">
        <f t="shared" si="16"/>
        <v/>
      </c>
      <c r="AI42" s="14" t="str">
        <f t="shared" si="16"/>
        <v/>
      </c>
      <c r="AJ42" s="14" t="str">
        <f t="shared" si="16"/>
        <v/>
      </c>
      <c r="AK42" s="14" t="str">
        <f t="shared" si="3"/>
        <v/>
      </c>
      <c r="AM42" s="14">
        <f t="shared" si="15"/>
        <v>0</v>
      </c>
      <c r="AN42" s="14" t="str">
        <f t="shared" si="15"/>
        <v/>
      </c>
      <c r="AO42" s="14" t="str">
        <f t="shared" si="15"/>
        <v/>
      </c>
      <c r="AP42" s="14" t="str">
        <f t="shared" si="15"/>
        <v/>
      </c>
      <c r="AQ42" s="14" t="str">
        <f t="shared" si="4"/>
        <v/>
      </c>
      <c r="AS42" s="14">
        <f t="shared" si="17"/>
        <v>0</v>
      </c>
      <c r="AT42" s="14" t="str">
        <f t="shared" si="17"/>
        <v/>
      </c>
      <c r="AU42" s="14" t="str">
        <f t="shared" si="17"/>
        <v/>
      </c>
      <c r="AV42" s="14" t="str">
        <f t="shared" si="17"/>
        <v/>
      </c>
      <c r="AW42" s="14" t="str">
        <f t="shared" si="5"/>
        <v/>
      </c>
    </row>
    <row r="43" spans="1:49">
      <c r="A43" s="14">
        <v>1</v>
      </c>
      <c r="B43" s="102">
        <v>39</v>
      </c>
      <c r="C43" s="110"/>
      <c r="D43" s="103" t="str">
        <f>IFERROR(VLOOKUP(C43,入力2!$B$4:$CQ$44,入力2!$AM$1,0),"")</f>
        <v/>
      </c>
      <c r="E43" s="103" t="str">
        <f>IFERROR(VLOOKUP(C43,入力2!$B$4:$CQ$44,入力2!$AN$1,0),"")</f>
        <v/>
      </c>
      <c r="F43" s="104" t="str">
        <f>IFERROR(VLOOKUP(C43,入力2!$B$4:$CQ$44,入力2!$CN$1,0),"")</f>
        <v/>
      </c>
      <c r="G43" s="102">
        <v>49</v>
      </c>
      <c r="H43" s="110"/>
      <c r="I43" s="103" t="str">
        <f>IFERROR(VLOOKUP(H43,入力2!$B$4:$CQ$44,入力2!$AM$1,0),"")</f>
        <v/>
      </c>
      <c r="J43" s="103" t="str">
        <f>IFERROR(VLOOKUP(H43,入力2!$B$4:$CQ$44,入力2!$AN$1,0),"")</f>
        <v/>
      </c>
      <c r="K43" s="104" t="str">
        <f>IFERROR(VLOOKUP(H43,入力2!$B$4:$CQ$44,入力2!$CN$1,0),"")</f>
        <v/>
      </c>
      <c r="L43" s="102">
        <v>59</v>
      </c>
      <c r="M43" s="110"/>
      <c r="N43" s="103" t="str">
        <f>IFERROR(VLOOKUP(M43,入力2!$B$4:$CQ$44,入力2!$AM$1,0),"")</f>
        <v/>
      </c>
      <c r="O43" s="103" t="str">
        <f>IFERROR(VLOOKUP(M43,入力2!$B$4:$CQ$44,入力2!$AN$1,0),"")</f>
        <v/>
      </c>
      <c r="P43" s="104" t="str">
        <f>IFERROR(VLOOKUP(M43,入力2!$B$4:$CQ$44,入力2!$CN$1,0),"")</f>
        <v/>
      </c>
      <c r="V43" s="14">
        <f>入力2!AL43</f>
        <v>39</v>
      </c>
      <c r="W43" s="14" t="str">
        <f>入力2!AM43</f>
        <v/>
      </c>
      <c r="X43" s="14" t="str">
        <f>入力2!AN43</f>
        <v/>
      </c>
      <c r="Y43" s="14" t="str">
        <f>入力2!AO43</f>
        <v/>
      </c>
      <c r="Z43" s="14" t="str">
        <f>入力2!AP43</f>
        <v/>
      </c>
      <c r="AA43" s="14" t="str">
        <f>入力2!AQ43</f>
        <v/>
      </c>
      <c r="AG43" s="14">
        <f t="shared" si="16"/>
        <v>0</v>
      </c>
      <c r="AH43" s="14" t="str">
        <f t="shared" si="16"/>
        <v/>
      </c>
      <c r="AI43" s="14" t="str">
        <f t="shared" si="16"/>
        <v/>
      </c>
      <c r="AJ43" s="14" t="str">
        <f t="shared" si="16"/>
        <v/>
      </c>
      <c r="AK43" s="14" t="str">
        <f t="shared" si="3"/>
        <v/>
      </c>
      <c r="AM43" s="14">
        <f t="shared" si="15"/>
        <v>0</v>
      </c>
      <c r="AN43" s="14" t="str">
        <f t="shared" si="15"/>
        <v/>
      </c>
      <c r="AO43" s="14" t="str">
        <f t="shared" si="15"/>
        <v/>
      </c>
      <c r="AP43" s="14" t="str">
        <f t="shared" si="15"/>
        <v/>
      </c>
      <c r="AQ43" s="14" t="str">
        <f t="shared" si="4"/>
        <v/>
      </c>
      <c r="AR43" s="14" t="s">
        <v>1420</v>
      </c>
      <c r="AS43" s="14">
        <f t="shared" si="17"/>
        <v>0</v>
      </c>
      <c r="AT43" s="14" t="str">
        <f t="shared" si="17"/>
        <v/>
      </c>
      <c r="AU43" s="14" t="str">
        <f t="shared" si="17"/>
        <v/>
      </c>
      <c r="AV43" s="14" t="str">
        <f t="shared" si="17"/>
        <v/>
      </c>
      <c r="AW43" s="14" t="str">
        <f t="shared" si="5"/>
        <v/>
      </c>
    </row>
    <row r="44" spans="1:49" ht="19.5" thickBot="1">
      <c r="B44" s="105">
        <v>40</v>
      </c>
      <c r="C44" s="111"/>
      <c r="D44" s="106" t="str">
        <f>IFERROR(VLOOKUP(C44,入力2!$B$4:$CQ$44,入力2!$AM$1,0),"")</f>
        <v/>
      </c>
      <c r="E44" s="106" t="str">
        <f>IFERROR(VLOOKUP(C44,入力2!$B$4:$CQ$44,入力2!$AN$1,0),"")</f>
        <v/>
      </c>
      <c r="F44" s="107" t="str">
        <f>IFERROR(VLOOKUP(C44,入力2!$B$4:$CQ$44,入力2!$CN$1,0),"")</f>
        <v/>
      </c>
      <c r="G44" s="105">
        <v>50</v>
      </c>
      <c r="H44" s="111"/>
      <c r="I44" s="106" t="str">
        <f>IFERROR(VLOOKUP(H44,入力2!$B$4:$CQ$44,入力2!$AM$1,0),"")</f>
        <v/>
      </c>
      <c r="J44" s="106" t="str">
        <f>IFERROR(VLOOKUP(H44,入力2!$B$4:$CQ$44,入力2!$AN$1,0),"")</f>
        <v/>
      </c>
      <c r="K44" s="107" t="str">
        <f>IFERROR(VLOOKUP(H44,入力2!$B$4:$CQ$44,入力2!$CN$1,0),"")</f>
        <v/>
      </c>
      <c r="L44" s="105">
        <v>60</v>
      </c>
      <c r="M44" s="111"/>
      <c r="N44" s="106" t="str">
        <f>IFERROR(VLOOKUP(M44,入力2!$B$4:$CQ$44,入力2!$AM$1,0),"")</f>
        <v/>
      </c>
      <c r="O44" s="106" t="str">
        <f>IFERROR(VLOOKUP(M44,入力2!$B$4:$CQ$44,入力2!$AN$1,0),"")</f>
        <v/>
      </c>
      <c r="P44" s="107" t="str">
        <f>IFERROR(VLOOKUP(M44,入力2!$B$4:$CQ$44,入力2!$CN$1,0),"")</f>
        <v/>
      </c>
      <c r="V44" s="14">
        <f>入力2!AL44</f>
        <v>40</v>
      </c>
      <c r="W44" s="14" t="str">
        <f>入力2!AM44</f>
        <v/>
      </c>
      <c r="X44" s="14" t="str">
        <f>入力2!AN44</f>
        <v/>
      </c>
      <c r="Y44" s="14" t="str">
        <f>入力2!AO44</f>
        <v/>
      </c>
      <c r="Z44" s="14" t="str">
        <f>入力2!AP44</f>
        <v/>
      </c>
      <c r="AA44" s="14" t="str">
        <f>入力2!AQ44</f>
        <v/>
      </c>
      <c r="AG44" s="14">
        <f t="shared" si="16"/>
        <v>0</v>
      </c>
      <c r="AH44" s="14" t="str">
        <f t="shared" si="16"/>
        <v/>
      </c>
      <c r="AI44" s="14" t="str">
        <f t="shared" si="16"/>
        <v/>
      </c>
      <c r="AJ44" s="14" t="str">
        <f t="shared" si="16"/>
        <v/>
      </c>
      <c r="AK44" s="14" t="str">
        <f t="shared" si="3"/>
        <v/>
      </c>
      <c r="AM44" s="14">
        <f t="shared" si="15"/>
        <v>0</v>
      </c>
      <c r="AN44" s="14" t="str">
        <f t="shared" si="15"/>
        <v/>
      </c>
      <c r="AO44" s="14" t="str">
        <f t="shared" si="15"/>
        <v/>
      </c>
      <c r="AP44" s="14" t="str">
        <f t="shared" si="15"/>
        <v/>
      </c>
      <c r="AQ44" s="14" t="str">
        <f t="shared" si="4"/>
        <v/>
      </c>
      <c r="AS44" s="14">
        <f t="shared" si="17"/>
        <v>0</v>
      </c>
      <c r="AT44" s="14" t="str">
        <f t="shared" si="17"/>
        <v/>
      </c>
      <c r="AU44" s="14" t="str">
        <f t="shared" si="17"/>
        <v/>
      </c>
      <c r="AV44" s="14" t="str">
        <f t="shared" si="17"/>
        <v/>
      </c>
      <c r="AW44" s="14" t="str">
        <f t="shared" si="5"/>
        <v/>
      </c>
    </row>
    <row r="45" spans="1:49">
      <c r="A45" s="14">
        <v>2</v>
      </c>
      <c r="AG45" s="14">
        <f t="shared" si="16"/>
        <v>0</v>
      </c>
      <c r="AH45" s="14" t="str">
        <f t="shared" si="16"/>
        <v/>
      </c>
      <c r="AI45" s="14" t="str">
        <f t="shared" si="16"/>
        <v/>
      </c>
      <c r="AJ45" s="14" t="str">
        <f t="shared" si="16"/>
        <v/>
      </c>
      <c r="AK45" s="14" t="str">
        <f t="shared" si="3"/>
        <v/>
      </c>
      <c r="AM45" s="14">
        <f t="shared" ref="AM45:AP54" si="18">H35</f>
        <v>0</v>
      </c>
      <c r="AN45" s="14" t="str">
        <f t="shared" si="18"/>
        <v/>
      </c>
      <c r="AO45" s="14" t="str">
        <f t="shared" si="18"/>
        <v/>
      </c>
      <c r="AP45" s="14" t="str">
        <f t="shared" si="18"/>
        <v/>
      </c>
      <c r="AQ45" s="14" t="str">
        <f t="shared" si="4"/>
        <v/>
      </c>
      <c r="AW45" s="14" t="str">
        <f t="shared" si="5"/>
        <v/>
      </c>
    </row>
    <row r="46" spans="1:49" ht="19.5" thickBot="1">
      <c r="B46" s="14" t="s">
        <v>1381</v>
      </c>
      <c r="L46" s="14" t="s">
        <v>1381</v>
      </c>
      <c r="AG46" s="14">
        <f t="shared" si="16"/>
        <v>0</v>
      </c>
      <c r="AH46" s="14" t="str">
        <f t="shared" si="16"/>
        <v/>
      </c>
      <c r="AI46" s="14" t="str">
        <f t="shared" si="16"/>
        <v/>
      </c>
      <c r="AJ46" s="14" t="str">
        <f t="shared" si="16"/>
        <v/>
      </c>
      <c r="AK46" s="14" t="str">
        <f t="shared" si="3"/>
        <v/>
      </c>
      <c r="AM46" s="14">
        <f t="shared" si="18"/>
        <v>0</v>
      </c>
      <c r="AN46" s="14" t="str">
        <f t="shared" si="18"/>
        <v/>
      </c>
      <c r="AO46" s="14" t="str">
        <f t="shared" si="18"/>
        <v/>
      </c>
      <c r="AP46" s="14" t="str">
        <f t="shared" si="18"/>
        <v/>
      </c>
      <c r="AQ46" s="14" t="str">
        <f t="shared" si="4"/>
        <v/>
      </c>
      <c r="AW46" s="14" t="str">
        <f t="shared" si="5"/>
        <v/>
      </c>
    </row>
    <row r="47" spans="1:49">
      <c r="A47" s="14">
        <v>1</v>
      </c>
      <c r="B47" s="99" t="s">
        <v>1385</v>
      </c>
      <c r="C47" s="109"/>
      <c r="D47" s="100" t="str">
        <f>IFERROR(VLOOKUP(C47,入力2!$B$4:$CQ$44,入力2!$AM$1,0),"")</f>
        <v/>
      </c>
      <c r="E47" s="100" t="str">
        <f>IFERROR(VLOOKUP(C47,入力2!$B$4:$CQ$44,入力2!$AN$1,0),"")</f>
        <v/>
      </c>
      <c r="F47" s="101" t="str">
        <f>IFERROR(VLOOKUP(C47,入力2!$B$4:$CQ$44,入力2!$CN$1,0),"")</f>
        <v/>
      </c>
      <c r="G47" s="108"/>
      <c r="K47" s="14">
        <v>11</v>
      </c>
      <c r="L47" s="99" t="s">
        <v>1385</v>
      </c>
      <c r="M47" s="109"/>
      <c r="N47" s="100" t="str">
        <f>IFERROR(VLOOKUP(M47,入力2!$B$4:$CQ$44,入力2!$AM$1,0),"")</f>
        <v/>
      </c>
      <c r="O47" s="100" t="str">
        <f>IFERROR(VLOOKUP(M47,入力2!$B$4:$CQ$44,入力2!$AN$1,0),"")</f>
        <v/>
      </c>
      <c r="P47" s="101" t="str">
        <f>IFERROR(VLOOKUP(M47,入力2!$B$4:$CQ$44,入力2!$CN$1,0),"")</f>
        <v/>
      </c>
      <c r="AM47" s="14">
        <f t="shared" si="18"/>
        <v>0</v>
      </c>
      <c r="AN47" s="14" t="str">
        <f t="shared" si="18"/>
        <v/>
      </c>
      <c r="AO47" s="14" t="str">
        <f t="shared" si="18"/>
        <v/>
      </c>
      <c r="AP47" s="14" t="str">
        <f t="shared" si="18"/>
        <v/>
      </c>
    </row>
    <row r="48" spans="1:49" ht="19.5" thickBot="1">
      <c r="B48" s="105" t="s">
        <v>1386</v>
      </c>
      <c r="C48" s="111"/>
      <c r="D48" s="103" t="str">
        <f>IFERROR(VLOOKUP(C48,入力2!$B$4:$CQ$44,入力2!$AM$1,0),"")</f>
        <v/>
      </c>
      <c r="E48" s="103" t="str">
        <f>IFERROR(VLOOKUP(C48,入力2!$B$4:$CQ$44,入力2!$AN$1,0),"")</f>
        <v/>
      </c>
      <c r="F48" s="104" t="str">
        <f>IFERROR(VLOOKUP(C48,入力2!$B$4:$CQ$44,入力2!$CN$1,0),"")</f>
        <v/>
      </c>
      <c r="G48" s="108"/>
      <c r="L48" s="105" t="s">
        <v>1386</v>
      </c>
      <c r="M48" s="111"/>
      <c r="N48" s="103" t="str">
        <f>IFERROR(VLOOKUP(M48,入力2!$B$4:$CQ$44,入力2!$AM$1,0),"")</f>
        <v/>
      </c>
      <c r="O48" s="103" t="str">
        <f>IFERROR(VLOOKUP(M48,入力2!$B$4:$CQ$44,入力2!$AN$1,0),"")</f>
        <v/>
      </c>
      <c r="P48" s="104" t="str">
        <f>IFERROR(VLOOKUP(M48,入力2!$B$4:$CQ$44,入力2!$CN$1,0),"")</f>
        <v/>
      </c>
      <c r="AM48" s="14">
        <f t="shared" si="18"/>
        <v>0</v>
      </c>
      <c r="AN48" s="14" t="str">
        <f t="shared" si="18"/>
        <v/>
      </c>
      <c r="AO48" s="14" t="str">
        <f t="shared" si="18"/>
        <v/>
      </c>
      <c r="AP48" s="14" t="str">
        <f t="shared" si="18"/>
        <v/>
      </c>
    </row>
    <row r="49" spans="1:42">
      <c r="A49" s="14">
        <v>2</v>
      </c>
      <c r="B49" s="99" t="s">
        <v>1385</v>
      </c>
      <c r="C49" s="109"/>
      <c r="D49" s="100" t="str">
        <f>IFERROR(VLOOKUP(C49,入力2!$B$4:$CQ$44,入力2!$AM$1,0),"")</f>
        <v/>
      </c>
      <c r="E49" s="100" t="str">
        <f>IFERROR(VLOOKUP(C49,入力2!$B$4:$CQ$44,入力2!$AN$1,0),"")</f>
        <v/>
      </c>
      <c r="F49" s="101" t="str">
        <f>IFERROR(VLOOKUP(C49,入力2!$B$4:$CQ$44,入力2!$CN$1,0),"")</f>
        <v/>
      </c>
      <c r="K49" s="14">
        <v>12</v>
      </c>
      <c r="L49" s="99" t="s">
        <v>1385</v>
      </c>
      <c r="M49" s="109"/>
      <c r="N49" s="100" t="str">
        <f>IFERROR(VLOOKUP(M49,入力2!$B$4:$CQ$44,入力2!$AM$1,0),"")</f>
        <v/>
      </c>
      <c r="O49" s="100" t="str">
        <f>IFERROR(VLOOKUP(M49,入力2!$B$4:$CQ$44,入力2!$AN$1,0),"")</f>
        <v/>
      </c>
      <c r="P49" s="101" t="str">
        <f>IFERROR(VLOOKUP(M49,入力2!$B$4:$CQ$44,入力2!$CN$1,0),"")</f>
        <v/>
      </c>
      <c r="AM49" s="14">
        <f t="shared" si="18"/>
        <v>0</v>
      </c>
      <c r="AN49" s="14" t="str">
        <f t="shared" si="18"/>
        <v/>
      </c>
      <c r="AO49" s="14" t="str">
        <f t="shared" si="18"/>
        <v/>
      </c>
      <c r="AP49" s="14" t="str">
        <f t="shared" si="18"/>
        <v/>
      </c>
    </row>
    <row r="50" spans="1:42" ht="19.5" thickBot="1">
      <c r="B50" s="105" t="s">
        <v>1386</v>
      </c>
      <c r="C50" s="111"/>
      <c r="D50" s="106" t="str">
        <f>IFERROR(VLOOKUP(C50,入力2!$B$4:$CQ$44,入力2!$AM$1,0),"")</f>
        <v/>
      </c>
      <c r="E50" s="106" t="str">
        <f>IFERROR(VLOOKUP(C50,入力2!$B$4:$CQ$44,入力2!$AN$1,0),"")</f>
        <v/>
      </c>
      <c r="F50" s="107" t="str">
        <f>IFERROR(VLOOKUP(C50,入力2!$B$4:$CQ$44,入力2!$CN$1,0),"")</f>
        <v/>
      </c>
      <c r="G50" s="108"/>
      <c r="L50" s="105" t="s">
        <v>1386</v>
      </c>
      <c r="M50" s="111"/>
      <c r="N50" s="106" t="str">
        <f>IFERROR(VLOOKUP(M50,入力2!$B$4:$CQ$44,入力2!$AM$1,0),"")</f>
        <v/>
      </c>
      <c r="O50" s="106" t="str">
        <f>IFERROR(VLOOKUP(M50,入力2!$B$4:$CQ$44,入力2!$AN$1,0),"")</f>
        <v/>
      </c>
      <c r="P50" s="107" t="str">
        <f>IFERROR(VLOOKUP(M50,入力2!$B$4:$CQ$44,入力2!$CN$1,0),"")</f>
        <v/>
      </c>
      <c r="AM50" s="14">
        <f t="shared" si="18"/>
        <v>0</v>
      </c>
      <c r="AN50" s="14" t="str">
        <f t="shared" si="18"/>
        <v/>
      </c>
      <c r="AO50" s="14" t="str">
        <f t="shared" si="18"/>
        <v/>
      </c>
      <c r="AP50" s="14" t="str">
        <f t="shared" si="18"/>
        <v/>
      </c>
    </row>
    <row r="51" spans="1:42">
      <c r="A51" s="14">
        <v>3</v>
      </c>
      <c r="B51" s="99" t="s">
        <v>1385</v>
      </c>
      <c r="C51" s="109"/>
      <c r="D51" s="100" t="str">
        <f>IFERROR(VLOOKUP(C51,入力2!$B$4:$CQ$44,入力2!$AM$1,0),"")</f>
        <v/>
      </c>
      <c r="E51" s="100" t="str">
        <f>IFERROR(VLOOKUP(C51,入力2!$B$4:$CQ$44,入力2!$AN$1,0),"")</f>
        <v/>
      </c>
      <c r="F51" s="101" t="str">
        <f>IFERROR(VLOOKUP(C51,入力2!$B$4:$CQ$44,入力2!$CN$1,0),"")</f>
        <v/>
      </c>
      <c r="G51" s="108"/>
      <c r="K51" s="14">
        <v>13</v>
      </c>
      <c r="L51" s="99" t="s">
        <v>1385</v>
      </c>
      <c r="M51" s="109"/>
      <c r="N51" s="100" t="str">
        <f>IFERROR(VLOOKUP(M51,入力2!$B$4:$CQ$44,入力2!$AM$1,0),"")</f>
        <v/>
      </c>
      <c r="O51" s="100" t="str">
        <f>IFERROR(VLOOKUP(M51,入力2!$B$4:$CQ$44,入力2!$AN$1,0),"")</f>
        <v/>
      </c>
      <c r="P51" s="101" t="str">
        <f>IFERROR(VLOOKUP(M51,入力2!$B$4:$CQ$44,入力2!$CN$1,0),"")</f>
        <v/>
      </c>
      <c r="AM51" s="14">
        <f t="shared" si="18"/>
        <v>0</v>
      </c>
      <c r="AN51" s="14" t="str">
        <f t="shared" si="18"/>
        <v/>
      </c>
      <c r="AO51" s="14" t="str">
        <f t="shared" si="18"/>
        <v/>
      </c>
      <c r="AP51" s="14" t="str">
        <f t="shared" si="18"/>
        <v/>
      </c>
    </row>
    <row r="52" spans="1:42" ht="19.5" thickBot="1">
      <c r="B52" s="105" t="s">
        <v>1386</v>
      </c>
      <c r="C52" s="111"/>
      <c r="D52" s="106" t="str">
        <f>IFERROR(VLOOKUP(C52,入力2!$B$4:$CQ$44,入力2!$AM$1,0),"")</f>
        <v/>
      </c>
      <c r="E52" s="106" t="str">
        <f>IFERROR(VLOOKUP(C52,入力2!$B$4:$CQ$44,入力2!$AN$1,0),"")</f>
        <v/>
      </c>
      <c r="F52" s="107" t="str">
        <f>IFERROR(VLOOKUP(C52,入力2!$B$4:$CQ$44,入力2!$CN$1,0),"")</f>
        <v/>
      </c>
      <c r="L52" s="105" t="s">
        <v>1386</v>
      </c>
      <c r="M52" s="111"/>
      <c r="N52" s="106" t="str">
        <f>IFERROR(VLOOKUP(M52,入力2!$B$4:$CQ$44,入力2!$AM$1,0),"")</f>
        <v/>
      </c>
      <c r="O52" s="106" t="str">
        <f>IFERROR(VLOOKUP(M52,入力2!$B$4:$CQ$44,入力2!$AN$1,0),"")</f>
        <v/>
      </c>
      <c r="P52" s="107" t="str">
        <f>IFERROR(VLOOKUP(M52,入力2!$B$4:$CQ$44,入力2!$CN$1,0),"")</f>
        <v/>
      </c>
      <c r="AM52" s="14">
        <f t="shared" si="18"/>
        <v>0</v>
      </c>
      <c r="AN52" s="14" t="str">
        <f t="shared" si="18"/>
        <v/>
      </c>
      <c r="AO52" s="14" t="str">
        <f t="shared" si="18"/>
        <v/>
      </c>
      <c r="AP52" s="14" t="str">
        <f t="shared" si="18"/>
        <v/>
      </c>
    </row>
    <row r="53" spans="1:42">
      <c r="A53" s="14">
        <v>4</v>
      </c>
      <c r="B53" s="99" t="s">
        <v>1385</v>
      </c>
      <c r="C53" s="109"/>
      <c r="D53" s="100" t="str">
        <f>IFERROR(VLOOKUP(C53,入力2!$B$4:$CQ$44,入力2!$AM$1,0),"")</f>
        <v/>
      </c>
      <c r="E53" s="100" t="str">
        <f>IFERROR(VLOOKUP(C53,入力2!$B$4:$CQ$44,入力2!$AN$1,0),"")</f>
        <v/>
      </c>
      <c r="F53" s="101" t="str">
        <f>IFERROR(VLOOKUP(C53,入力2!$B$4:$CQ$44,入力2!$CN$1,0),"")</f>
        <v/>
      </c>
      <c r="K53" s="14">
        <v>14</v>
      </c>
      <c r="L53" s="99" t="s">
        <v>1385</v>
      </c>
      <c r="M53" s="109"/>
      <c r="N53" s="100" t="str">
        <f>IFERROR(VLOOKUP(M53,入力2!$B$4:$CQ$44,入力2!$AM$1,0),"")</f>
        <v/>
      </c>
      <c r="O53" s="100" t="str">
        <f>IFERROR(VLOOKUP(M53,入力2!$B$4:$CQ$44,入力2!$AN$1,0),"")</f>
        <v/>
      </c>
      <c r="P53" s="101" t="str">
        <f>IFERROR(VLOOKUP(M53,入力2!$B$4:$CQ$44,入力2!$CN$1,0),"")</f>
        <v/>
      </c>
      <c r="AM53" s="14">
        <f t="shared" si="18"/>
        <v>0</v>
      </c>
      <c r="AN53" s="14" t="str">
        <f t="shared" si="18"/>
        <v/>
      </c>
      <c r="AO53" s="14" t="str">
        <f t="shared" si="18"/>
        <v/>
      </c>
      <c r="AP53" s="14" t="str">
        <f t="shared" si="18"/>
        <v/>
      </c>
    </row>
    <row r="54" spans="1:42" ht="19.5" thickBot="1">
      <c r="B54" s="105" t="s">
        <v>1386</v>
      </c>
      <c r="C54" s="111"/>
      <c r="D54" s="106" t="str">
        <f>IFERROR(VLOOKUP(C54,入力2!$B$4:$CQ$44,入力2!$AM$1,0),"")</f>
        <v/>
      </c>
      <c r="E54" s="106" t="str">
        <f>IFERROR(VLOOKUP(C54,入力2!$B$4:$CQ$44,入力2!$AN$1,0),"")</f>
        <v/>
      </c>
      <c r="F54" s="107" t="str">
        <f>IFERROR(VLOOKUP(C54,入力2!$B$4:$CQ$44,入力2!$CN$1,0),"")</f>
        <v/>
      </c>
      <c r="L54" s="105" t="s">
        <v>1386</v>
      </c>
      <c r="M54" s="111"/>
      <c r="N54" s="106" t="str">
        <f>IFERROR(VLOOKUP(M54,入力2!$B$4:$CQ$44,入力2!$AM$1,0),"")</f>
        <v/>
      </c>
      <c r="O54" s="106" t="str">
        <f>IFERROR(VLOOKUP(M54,入力2!$B$4:$CQ$44,入力2!$AN$1,0),"")</f>
        <v/>
      </c>
      <c r="P54" s="107" t="str">
        <f>IFERROR(VLOOKUP(M54,入力2!$B$4:$CQ$44,入力2!$CN$1,0),"")</f>
        <v/>
      </c>
      <c r="AM54" s="14">
        <f t="shared" si="18"/>
        <v>0</v>
      </c>
      <c r="AN54" s="14" t="str">
        <f t="shared" si="18"/>
        <v/>
      </c>
      <c r="AO54" s="14" t="str">
        <f t="shared" si="18"/>
        <v/>
      </c>
      <c r="AP54" s="14" t="str">
        <f t="shared" si="18"/>
        <v/>
      </c>
    </row>
    <row r="55" spans="1:42">
      <c r="A55" s="14">
        <v>5</v>
      </c>
      <c r="B55" s="99" t="s">
        <v>1385</v>
      </c>
      <c r="C55" s="109"/>
      <c r="D55" s="100" t="str">
        <f>IFERROR(VLOOKUP(C55,入力2!$B$4:$CQ$44,入力2!$AM$1,0),"")</f>
        <v/>
      </c>
      <c r="E55" s="100" t="str">
        <f>IFERROR(VLOOKUP(C55,入力2!$B$4:$CQ$44,入力2!$AN$1,0),"")</f>
        <v/>
      </c>
      <c r="F55" s="101" t="str">
        <f>IFERROR(VLOOKUP(C55,入力2!$B$4:$CQ$44,入力2!$CN$1,0),"")</f>
        <v/>
      </c>
      <c r="K55" s="14">
        <v>15</v>
      </c>
      <c r="L55" s="99" t="s">
        <v>1385</v>
      </c>
      <c r="M55" s="109"/>
      <c r="N55" s="100" t="str">
        <f>IFERROR(VLOOKUP(M55,入力2!$B$4:$CQ$44,入力2!$AM$1,0),"")</f>
        <v/>
      </c>
      <c r="O55" s="100" t="str">
        <f>IFERROR(VLOOKUP(M55,入力2!$B$4:$CQ$44,入力2!$AN$1,0),"")</f>
        <v/>
      </c>
      <c r="P55" s="101" t="str">
        <f>IFERROR(VLOOKUP(M55,入力2!$B$4:$CQ$44,入力2!$CN$1,0),"")</f>
        <v/>
      </c>
      <c r="AM55" s="14">
        <f t="shared" ref="AM55:AP64" si="19">M35</f>
        <v>0</v>
      </c>
      <c r="AN55" s="14" t="str">
        <f t="shared" si="19"/>
        <v/>
      </c>
      <c r="AO55" s="14" t="str">
        <f t="shared" si="19"/>
        <v/>
      </c>
      <c r="AP55" s="14" t="str">
        <f t="shared" si="19"/>
        <v/>
      </c>
    </row>
    <row r="56" spans="1:42" ht="19.5" thickBot="1">
      <c r="B56" s="105" t="s">
        <v>1386</v>
      </c>
      <c r="C56" s="111"/>
      <c r="D56" s="106" t="str">
        <f>IFERROR(VLOOKUP(C56,入力2!$B$4:$CQ$44,入力2!$AM$1,0),"")</f>
        <v/>
      </c>
      <c r="E56" s="106" t="str">
        <f>IFERROR(VLOOKUP(C56,入力2!$B$4:$CQ$44,入力2!$AN$1,0),"")</f>
        <v/>
      </c>
      <c r="F56" s="107" t="str">
        <f>IFERROR(VLOOKUP(C56,入力2!$B$4:$CQ$44,入力2!$CN$1,0),"")</f>
        <v/>
      </c>
      <c r="L56" s="105" t="s">
        <v>1386</v>
      </c>
      <c r="M56" s="111"/>
      <c r="N56" s="106" t="str">
        <f>IFERROR(VLOOKUP(M56,入力2!$B$4:$CQ$44,入力2!$AM$1,0),"")</f>
        <v/>
      </c>
      <c r="O56" s="106" t="str">
        <f>IFERROR(VLOOKUP(M56,入力2!$B$4:$CQ$44,入力2!$AN$1,0),"")</f>
        <v/>
      </c>
      <c r="P56" s="107" t="str">
        <f>IFERROR(VLOOKUP(M56,入力2!$B$4:$CQ$44,入力2!$CN$1,0),"")</f>
        <v/>
      </c>
      <c r="AM56" s="14">
        <f t="shared" si="19"/>
        <v>0</v>
      </c>
      <c r="AN56" s="14" t="str">
        <f t="shared" si="19"/>
        <v/>
      </c>
      <c r="AO56" s="14" t="str">
        <f t="shared" si="19"/>
        <v/>
      </c>
      <c r="AP56" s="14" t="str">
        <f t="shared" si="19"/>
        <v/>
      </c>
    </row>
    <row r="57" spans="1:42">
      <c r="A57" s="14">
        <v>6</v>
      </c>
      <c r="B57" s="99" t="s">
        <v>1385</v>
      </c>
      <c r="C57" s="109"/>
      <c r="D57" s="100" t="str">
        <f>IFERROR(VLOOKUP(C57,入力2!$B$4:$CQ$44,入力2!$AM$1,0),"")</f>
        <v/>
      </c>
      <c r="E57" s="100" t="str">
        <f>IFERROR(VLOOKUP(C57,入力2!$B$4:$CQ$44,入力2!$AN$1,0),"")</f>
        <v/>
      </c>
      <c r="F57" s="101" t="str">
        <f>IFERROR(VLOOKUP(C57,入力2!$B$4:$CQ$44,入力2!$CN$1,0),"")</f>
        <v/>
      </c>
      <c r="K57" s="14">
        <v>16</v>
      </c>
      <c r="L57" s="99" t="s">
        <v>1385</v>
      </c>
      <c r="M57" s="109"/>
      <c r="N57" s="100" t="str">
        <f>IFERROR(VLOOKUP(M57,入力2!$B$4:$CQ$44,入力2!$AM$1,0),"")</f>
        <v/>
      </c>
      <c r="O57" s="100" t="str">
        <f>IFERROR(VLOOKUP(M57,入力2!$B$4:$CQ$44,入力2!$AN$1,0),"")</f>
        <v/>
      </c>
      <c r="P57" s="101" t="str">
        <f>IFERROR(VLOOKUP(M57,入力2!$B$4:$CQ$44,入力2!$CN$1,0),"")</f>
        <v/>
      </c>
      <c r="AM57" s="14">
        <f t="shared" si="19"/>
        <v>0</v>
      </c>
      <c r="AN57" s="14" t="str">
        <f t="shared" si="19"/>
        <v/>
      </c>
      <c r="AO57" s="14" t="str">
        <f t="shared" si="19"/>
        <v/>
      </c>
      <c r="AP57" s="14" t="str">
        <f t="shared" si="19"/>
        <v/>
      </c>
    </row>
    <row r="58" spans="1:42" ht="19.5" thickBot="1">
      <c r="B58" s="105" t="s">
        <v>1386</v>
      </c>
      <c r="C58" s="111"/>
      <c r="D58" s="106" t="str">
        <f>IFERROR(VLOOKUP(C58,入力2!$B$4:$CQ$44,入力2!$AM$1,0),"")</f>
        <v/>
      </c>
      <c r="E58" s="106" t="str">
        <f>IFERROR(VLOOKUP(C58,入力2!$B$4:$CQ$44,入力2!$AN$1,0),"")</f>
        <v/>
      </c>
      <c r="F58" s="107" t="str">
        <f>IFERROR(VLOOKUP(C58,入力2!$B$4:$CQ$44,入力2!$CN$1,0),"")</f>
        <v/>
      </c>
      <c r="L58" s="105" t="s">
        <v>1386</v>
      </c>
      <c r="M58" s="111"/>
      <c r="N58" s="106" t="str">
        <f>IFERROR(VLOOKUP(M58,入力2!$B$4:$CQ$44,入力2!$AM$1,0),"")</f>
        <v/>
      </c>
      <c r="O58" s="106" t="str">
        <f>IFERROR(VLOOKUP(M58,入力2!$B$4:$CQ$44,入力2!$AN$1,0),"")</f>
        <v/>
      </c>
      <c r="P58" s="107" t="str">
        <f>IFERROR(VLOOKUP(M58,入力2!$B$4:$CQ$44,入力2!$CN$1,0),"")</f>
        <v/>
      </c>
      <c r="AM58" s="14">
        <f t="shared" si="19"/>
        <v>0</v>
      </c>
      <c r="AN58" s="14" t="str">
        <f t="shared" si="19"/>
        <v/>
      </c>
      <c r="AO58" s="14" t="str">
        <f t="shared" si="19"/>
        <v/>
      </c>
      <c r="AP58" s="14" t="str">
        <f t="shared" si="19"/>
        <v/>
      </c>
    </row>
    <row r="59" spans="1:42">
      <c r="A59" s="14">
        <v>7</v>
      </c>
      <c r="B59" s="99" t="s">
        <v>1385</v>
      </c>
      <c r="C59" s="109"/>
      <c r="D59" s="100" t="str">
        <f>IFERROR(VLOOKUP(C59,入力2!$B$4:$CQ$44,入力2!$AM$1,0),"")</f>
        <v/>
      </c>
      <c r="E59" s="100" t="str">
        <f>IFERROR(VLOOKUP(C59,入力2!$B$4:$CQ$44,入力2!$AN$1,0),"")</f>
        <v/>
      </c>
      <c r="F59" s="101" t="str">
        <f>IFERROR(VLOOKUP(C59,入力2!$B$4:$CQ$44,入力2!$CN$1,0),"")</f>
        <v/>
      </c>
      <c r="K59" s="14">
        <v>17</v>
      </c>
      <c r="L59" s="99" t="s">
        <v>1385</v>
      </c>
      <c r="M59" s="109"/>
      <c r="N59" s="100" t="str">
        <f>IFERROR(VLOOKUP(M59,入力2!$B$4:$CQ$44,入力2!$AM$1,0),"")</f>
        <v/>
      </c>
      <c r="O59" s="100" t="str">
        <f>IFERROR(VLOOKUP(M59,入力2!$B$4:$CQ$44,入力2!$AN$1,0),"")</f>
        <v/>
      </c>
      <c r="P59" s="101" t="str">
        <f>IFERROR(VLOOKUP(M59,入力2!$B$4:$CQ$44,入力2!$CN$1,0),"")</f>
        <v/>
      </c>
      <c r="AM59" s="14">
        <f t="shared" si="19"/>
        <v>0</v>
      </c>
      <c r="AN59" s="14" t="str">
        <f t="shared" si="19"/>
        <v/>
      </c>
      <c r="AO59" s="14" t="str">
        <f t="shared" si="19"/>
        <v/>
      </c>
      <c r="AP59" s="14" t="str">
        <f t="shared" si="19"/>
        <v/>
      </c>
    </row>
    <row r="60" spans="1:42" ht="19.5" thickBot="1">
      <c r="B60" s="105" t="s">
        <v>1386</v>
      </c>
      <c r="C60" s="111"/>
      <c r="D60" s="106" t="str">
        <f>IFERROR(VLOOKUP(C60,入力2!$B$4:$CQ$44,入力2!$AM$1,0),"")</f>
        <v/>
      </c>
      <c r="E60" s="106" t="str">
        <f>IFERROR(VLOOKUP(C60,入力2!$B$4:$CQ$44,入力2!$AN$1,0),"")</f>
        <v/>
      </c>
      <c r="F60" s="107" t="str">
        <f>IFERROR(VLOOKUP(C60,入力2!$B$4:$CQ$44,入力2!$CN$1,0),"")</f>
        <v/>
      </c>
      <c r="L60" s="105" t="s">
        <v>1386</v>
      </c>
      <c r="M60" s="111"/>
      <c r="N60" s="106" t="str">
        <f>IFERROR(VLOOKUP(M60,入力2!$B$4:$CQ$44,入力2!$AM$1,0),"")</f>
        <v/>
      </c>
      <c r="O60" s="106" t="str">
        <f>IFERROR(VLOOKUP(M60,入力2!$B$4:$CQ$44,入力2!$AN$1,0),"")</f>
        <v/>
      </c>
      <c r="P60" s="107" t="str">
        <f>IFERROR(VLOOKUP(M60,入力2!$B$4:$CQ$44,入力2!$CN$1,0),"")</f>
        <v/>
      </c>
      <c r="AM60" s="14">
        <f t="shared" si="19"/>
        <v>0</v>
      </c>
      <c r="AN60" s="14" t="str">
        <f t="shared" si="19"/>
        <v/>
      </c>
      <c r="AO60" s="14" t="str">
        <f t="shared" si="19"/>
        <v/>
      </c>
      <c r="AP60" s="14" t="str">
        <f t="shared" si="19"/>
        <v/>
      </c>
    </row>
    <row r="61" spans="1:42">
      <c r="A61" s="14">
        <v>8</v>
      </c>
      <c r="B61" s="99" t="s">
        <v>1385</v>
      </c>
      <c r="C61" s="109"/>
      <c r="D61" s="100" t="str">
        <f>IFERROR(VLOOKUP(C61,入力2!$B$4:$CQ$44,入力2!$AM$1,0),"")</f>
        <v/>
      </c>
      <c r="E61" s="100" t="str">
        <f>IFERROR(VLOOKUP(C61,入力2!$B$4:$CQ$44,入力2!$AN$1,0),"")</f>
        <v/>
      </c>
      <c r="F61" s="101" t="str">
        <f>IFERROR(VLOOKUP(C61,入力2!$B$4:$CQ$44,入力2!$CN$1,0),"")</f>
        <v/>
      </c>
      <c r="K61" s="14">
        <v>18</v>
      </c>
      <c r="L61" s="99" t="s">
        <v>1385</v>
      </c>
      <c r="M61" s="109"/>
      <c r="N61" s="100" t="str">
        <f>IFERROR(VLOOKUP(M61,入力2!$B$4:$CQ$44,入力2!$AM$1,0),"")</f>
        <v/>
      </c>
      <c r="O61" s="100" t="str">
        <f>IFERROR(VLOOKUP(M61,入力2!$B$4:$CQ$44,入力2!$AN$1,0),"")</f>
        <v/>
      </c>
      <c r="P61" s="101" t="str">
        <f>IFERROR(VLOOKUP(M61,入力2!$B$4:$CQ$44,入力2!$CN$1,0),"")</f>
        <v/>
      </c>
      <c r="AM61" s="14">
        <f t="shared" si="19"/>
        <v>0</v>
      </c>
      <c r="AN61" s="14" t="str">
        <f t="shared" si="19"/>
        <v/>
      </c>
      <c r="AO61" s="14" t="str">
        <f t="shared" si="19"/>
        <v/>
      </c>
      <c r="AP61" s="14" t="str">
        <f t="shared" si="19"/>
        <v/>
      </c>
    </row>
    <row r="62" spans="1:42" ht="19.5" thickBot="1">
      <c r="B62" s="105" t="s">
        <v>1386</v>
      </c>
      <c r="C62" s="111"/>
      <c r="D62" s="106" t="str">
        <f>IFERROR(VLOOKUP(C62,入力2!$B$4:$CQ$44,入力2!$AM$1,0),"")</f>
        <v/>
      </c>
      <c r="E62" s="106" t="str">
        <f>IFERROR(VLOOKUP(C62,入力2!$B$4:$CQ$44,入力2!$AN$1,0),"")</f>
        <v/>
      </c>
      <c r="F62" s="107" t="str">
        <f>IFERROR(VLOOKUP(C62,入力2!$B$4:$CQ$44,入力2!$CN$1,0),"")</f>
        <v/>
      </c>
      <c r="L62" s="105" t="s">
        <v>1386</v>
      </c>
      <c r="M62" s="111"/>
      <c r="N62" s="106" t="str">
        <f>IFERROR(VLOOKUP(M62,入力2!$B$4:$CQ$44,入力2!$AM$1,0),"")</f>
        <v/>
      </c>
      <c r="O62" s="106" t="str">
        <f>IFERROR(VLOOKUP(M62,入力2!$B$4:$CQ$44,入力2!$AN$1,0),"")</f>
        <v/>
      </c>
      <c r="P62" s="107" t="str">
        <f>IFERROR(VLOOKUP(M62,入力2!$B$4:$CQ$44,入力2!$CN$1,0),"")</f>
        <v/>
      </c>
      <c r="AM62" s="14">
        <f t="shared" si="19"/>
        <v>0</v>
      </c>
      <c r="AN62" s="14" t="str">
        <f t="shared" si="19"/>
        <v/>
      </c>
      <c r="AO62" s="14" t="str">
        <f t="shared" si="19"/>
        <v/>
      </c>
      <c r="AP62" s="14" t="str">
        <f t="shared" si="19"/>
        <v/>
      </c>
    </row>
    <row r="63" spans="1:42">
      <c r="A63" s="14">
        <v>9</v>
      </c>
      <c r="B63" s="99" t="s">
        <v>1385</v>
      </c>
      <c r="C63" s="109"/>
      <c r="D63" s="100" t="str">
        <f>IFERROR(VLOOKUP(C63,入力2!$B$4:$CQ$44,入力2!$AM$1,0),"")</f>
        <v/>
      </c>
      <c r="E63" s="100" t="str">
        <f>IFERROR(VLOOKUP(C63,入力2!$B$4:$CQ$44,入力2!$AN$1,0),"")</f>
        <v/>
      </c>
      <c r="F63" s="101" t="str">
        <f>IFERROR(VLOOKUP(C63,入力2!$B$4:$CQ$44,入力2!$CN$1,0),"")</f>
        <v/>
      </c>
      <c r="K63" s="14">
        <v>19</v>
      </c>
      <c r="L63" s="99" t="s">
        <v>1385</v>
      </c>
      <c r="M63" s="109"/>
      <c r="N63" s="100" t="str">
        <f>IFERROR(VLOOKUP(M63,入力2!$B$4:$CQ$44,入力2!$AM$1,0),"")</f>
        <v/>
      </c>
      <c r="O63" s="100" t="str">
        <f>IFERROR(VLOOKUP(M63,入力2!$B$4:$CQ$44,入力2!$AN$1,0),"")</f>
        <v/>
      </c>
      <c r="P63" s="101" t="str">
        <f>IFERROR(VLOOKUP(M63,入力2!$B$4:$CQ$44,入力2!$CN$1,0),"")</f>
        <v/>
      </c>
      <c r="AM63" s="14">
        <f t="shared" si="19"/>
        <v>0</v>
      </c>
      <c r="AN63" s="14" t="str">
        <f t="shared" si="19"/>
        <v/>
      </c>
      <c r="AO63" s="14" t="str">
        <f t="shared" si="19"/>
        <v/>
      </c>
      <c r="AP63" s="14" t="str">
        <f t="shared" si="19"/>
        <v/>
      </c>
    </row>
    <row r="64" spans="1:42" ht="19.5" thickBot="1">
      <c r="B64" s="105" t="s">
        <v>1386</v>
      </c>
      <c r="C64" s="111"/>
      <c r="D64" s="106" t="str">
        <f>IFERROR(VLOOKUP(C64,入力2!$B$4:$CQ$44,入力2!$AM$1,0),"")</f>
        <v/>
      </c>
      <c r="E64" s="106" t="str">
        <f>IFERROR(VLOOKUP(C64,入力2!$B$4:$CQ$44,入力2!$AN$1,0),"")</f>
        <v/>
      </c>
      <c r="F64" s="107" t="str">
        <f>IFERROR(VLOOKUP(C64,入力2!$B$4:$CQ$44,入力2!$CN$1,0),"")</f>
        <v/>
      </c>
      <c r="L64" s="105" t="s">
        <v>1386</v>
      </c>
      <c r="M64" s="111"/>
      <c r="N64" s="106" t="str">
        <f>IFERROR(VLOOKUP(M64,入力2!$B$4:$CQ$44,入力2!$AM$1,0),"")</f>
        <v/>
      </c>
      <c r="O64" s="106" t="str">
        <f>IFERROR(VLOOKUP(M64,入力2!$B$4:$CQ$44,入力2!$AN$1,0),"")</f>
        <v/>
      </c>
      <c r="P64" s="107" t="str">
        <f>IFERROR(VLOOKUP(M64,入力2!$B$4:$CQ$44,入力2!$CN$1,0),"")</f>
        <v/>
      </c>
      <c r="AM64" s="14">
        <f t="shared" si="19"/>
        <v>0</v>
      </c>
      <c r="AN64" s="14" t="str">
        <f t="shared" si="19"/>
        <v/>
      </c>
      <c r="AO64" s="14" t="str">
        <f t="shared" si="19"/>
        <v/>
      </c>
      <c r="AP64" s="14" t="str">
        <f t="shared" si="19"/>
        <v/>
      </c>
    </row>
    <row r="65" spans="1:49">
      <c r="A65" s="14">
        <v>10</v>
      </c>
      <c r="B65" s="99" t="s">
        <v>1385</v>
      </c>
      <c r="C65" s="109"/>
      <c r="D65" s="100" t="str">
        <f>IFERROR(VLOOKUP(C65,入力2!$B$4:$CQ$44,入力2!$AM$1,0),"")</f>
        <v/>
      </c>
      <c r="E65" s="100" t="str">
        <f>IFERROR(VLOOKUP(C65,入力2!$B$4:$CQ$44,入力2!$AN$1,0),"")</f>
        <v/>
      </c>
      <c r="F65" s="101" t="str">
        <f>IFERROR(VLOOKUP(C65,入力2!$B$4:$CQ$44,入力2!$CN$1,0),"")</f>
        <v/>
      </c>
      <c r="K65" s="14">
        <v>20</v>
      </c>
      <c r="L65" s="99" t="s">
        <v>1385</v>
      </c>
      <c r="M65" s="109"/>
      <c r="N65" s="100" t="str">
        <f>IFERROR(VLOOKUP(M65,入力2!$B$4:$CQ$44,入力2!$AM$1,0),"")</f>
        <v/>
      </c>
      <c r="O65" s="100" t="str">
        <f>IFERROR(VLOOKUP(M65,入力2!$B$4:$CQ$44,入力2!$AN$1,0),"")</f>
        <v/>
      </c>
      <c r="P65" s="101" t="str">
        <f>IFERROR(VLOOKUP(M65,入力2!$B$4:$CQ$44,入力2!$CN$1,0),"")</f>
        <v/>
      </c>
    </row>
    <row r="66" spans="1:49" ht="19.5" thickBot="1">
      <c r="B66" s="105" t="s">
        <v>1386</v>
      </c>
      <c r="C66" s="111"/>
      <c r="D66" s="106" t="str">
        <f>IFERROR(VLOOKUP(C66,入力2!$B$4:$CQ$44,入力2!$AM$1,0),"")</f>
        <v/>
      </c>
      <c r="E66" s="106" t="str">
        <f>IFERROR(VLOOKUP(C66,入力2!$B$4:$CQ$44,入力2!$AN$1,0),"")</f>
        <v/>
      </c>
      <c r="F66" s="107" t="str">
        <f>IFERROR(VLOOKUP(C66,入力2!$B$4:$CQ$44,入力2!$CN$1,0),"")</f>
        <v/>
      </c>
      <c r="L66" s="105" t="s">
        <v>1386</v>
      </c>
      <c r="M66" s="111"/>
      <c r="N66" s="106" t="str">
        <f>IFERROR(VLOOKUP(M66,入力2!$B$4:$CQ$44,入力2!$AM$1,0),"")</f>
        <v/>
      </c>
      <c r="O66" s="106" t="str">
        <f>IFERROR(VLOOKUP(M66,入力2!$B$4:$CQ$44,入力2!$AN$1,0),"")</f>
        <v/>
      </c>
      <c r="P66" s="107" t="str">
        <f>IFERROR(VLOOKUP(M66,入力2!$B$4:$CQ$44,入力2!$CN$1,0),"")</f>
        <v/>
      </c>
      <c r="AH66" s="14" t="s">
        <v>1515</v>
      </c>
      <c r="AN66" s="14" t="s">
        <v>1513</v>
      </c>
      <c r="AT66" s="14" t="s">
        <v>1514</v>
      </c>
    </row>
    <row r="67" spans="1:49">
      <c r="AF67" s="14" t="s">
        <v>1510</v>
      </c>
      <c r="AH67" s="14">
        <v>5000</v>
      </c>
      <c r="AI67" s="14" t="s">
        <v>1516</v>
      </c>
      <c r="AN67" s="14">
        <v>1000</v>
      </c>
      <c r="AO67" s="14" t="s">
        <v>1517</v>
      </c>
      <c r="AT67" s="14">
        <v>2000</v>
      </c>
      <c r="AU67" s="14" t="s">
        <v>1518</v>
      </c>
    </row>
    <row r="68" spans="1:49">
      <c r="AF68" s="14" t="s">
        <v>1511</v>
      </c>
      <c r="AK68" s="14">
        <f>SUM(AF6,AF13,AF20,AF27,AF34,AF41)</f>
        <v>0</v>
      </c>
      <c r="AQ68" s="14">
        <f>SUM(AQ5:AQ46)</f>
        <v>0</v>
      </c>
      <c r="AW68" s="14">
        <f>SUM(AW5:AW46)/2</f>
        <v>0</v>
      </c>
    </row>
    <row r="69" spans="1:49">
      <c r="AF69" s="14" t="s">
        <v>1525</v>
      </c>
      <c r="AH69" s="14">
        <f>AH67*AK68</f>
        <v>0</v>
      </c>
      <c r="AN69" s="14">
        <f>AN67*AQ68</f>
        <v>0</v>
      </c>
      <c r="AT69" s="14">
        <f>AT67*AW68</f>
        <v>0</v>
      </c>
    </row>
    <row r="71" spans="1:49">
      <c r="AF71" s="14" t="s">
        <v>1519</v>
      </c>
      <c r="AH71" s="14">
        <f>SUM(AH69,AN69,AT69)</f>
        <v>0</v>
      </c>
    </row>
  </sheetData>
  <sheetProtection sheet="1" selectLockedCells="1"/>
  <phoneticPr fontId="3"/>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1BCB0-CA58-4C42-8A80-E6633053CE24}">
  <sheetPr>
    <pageSetUpPr fitToPage="1"/>
  </sheetPr>
  <dimension ref="A1:BN45"/>
  <sheetViews>
    <sheetView view="pageBreakPreview" topLeftCell="B1" zoomScaleNormal="100" zoomScaleSheetLayoutView="100" workbookViewId="0">
      <selection activeCell="D1" sqref="D1:Z1"/>
    </sheetView>
  </sheetViews>
  <sheetFormatPr defaultRowHeight="16.5" customHeight="1"/>
  <cols>
    <col min="1" max="1" width="0" hidden="1" customWidth="1"/>
    <col min="3" max="3" width="2.625" customWidth="1"/>
    <col min="4" max="5" width="4.75" customWidth="1"/>
    <col min="6" max="13" width="3.375" customWidth="1"/>
    <col min="14" max="15" width="4.125" customWidth="1"/>
    <col min="16" max="20" width="3.375" customWidth="1"/>
    <col min="21" max="22" width="4.75" bestFit="1" customWidth="1"/>
    <col min="23" max="26" width="3.375" customWidth="1"/>
    <col min="27" max="27" width="4" customWidth="1"/>
    <col min="29" max="29" width="0" hidden="1" customWidth="1"/>
    <col min="30" max="30" width="2.625" customWidth="1"/>
    <col min="31" max="31" width="4.75" customWidth="1"/>
    <col min="32" max="32" width="28.375" customWidth="1"/>
    <col min="33" max="33" width="21.75" customWidth="1"/>
    <col min="34" max="35" width="3.375" customWidth="1"/>
    <col min="36" max="37" width="4.75" bestFit="1" customWidth="1"/>
    <col min="38" max="38" width="13.375" customWidth="1"/>
    <col min="39" max="39" width="4" customWidth="1"/>
    <col min="41" max="41" width="0" hidden="1" customWidth="1"/>
    <col min="42" max="68" width="3.375" customWidth="1"/>
    <col min="69" max="106" width="4.625" customWidth="1"/>
  </cols>
  <sheetData>
    <row r="1" spans="1:66" ht="16.5" customHeight="1">
      <c r="D1" s="323" t="s">
        <v>1547</v>
      </c>
      <c r="E1" s="323"/>
      <c r="F1" s="323"/>
      <c r="G1" s="323"/>
      <c r="H1" s="323"/>
      <c r="I1" s="323"/>
      <c r="J1" s="323"/>
      <c r="K1" s="323"/>
      <c r="L1" s="323"/>
      <c r="M1" s="323"/>
      <c r="N1" s="323"/>
      <c r="O1" s="323"/>
      <c r="P1" s="323"/>
      <c r="Q1" s="323"/>
      <c r="R1" s="323"/>
      <c r="S1" s="323"/>
      <c r="T1" s="323"/>
      <c r="U1" s="323"/>
      <c r="V1" s="323"/>
      <c r="W1" s="323"/>
      <c r="X1" s="323"/>
      <c r="Y1" s="323"/>
      <c r="Z1" s="323"/>
    </row>
    <row r="2" spans="1:66" ht="16.5" customHeight="1" thickBot="1">
      <c r="D2" s="323" t="s">
        <v>1548</v>
      </c>
      <c r="E2" s="323"/>
      <c r="F2" s="323"/>
      <c r="G2" s="323"/>
      <c r="H2" s="323"/>
      <c r="I2" s="323"/>
      <c r="J2" s="323"/>
      <c r="K2" s="323"/>
      <c r="L2" s="323"/>
      <c r="M2" s="323"/>
      <c r="N2" s="323"/>
      <c r="O2" s="323"/>
      <c r="P2" s="323"/>
      <c r="Q2" s="323"/>
      <c r="R2" s="323"/>
      <c r="S2" s="323"/>
      <c r="T2" s="323"/>
      <c r="U2" s="323"/>
      <c r="V2" s="323"/>
      <c r="W2" s="323"/>
      <c r="X2" s="323"/>
      <c r="Y2" s="323"/>
      <c r="Z2" s="323"/>
      <c r="AE2" s="149" t="s">
        <v>1370</v>
      </c>
      <c r="AF2" s="149"/>
      <c r="AG2" s="256">
        <f>V3</f>
        <v>45018</v>
      </c>
      <c r="AH2" t="str">
        <f>D5</f>
        <v>国華高等学校</v>
      </c>
      <c r="AI2" s="148"/>
      <c r="AJ2" s="148"/>
      <c r="AK2" s="148"/>
      <c r="AL2" s="148"/>
      <c r="AQ2" s="305" t="s">
        <v>7</v>
      </c>
      <c r="AR2" s="305"/>
      <c r="AS2" s="305"/>
      <c r="AU2" s="126"/>
      <c r="AV2" s="126"/>
      <c r="AW2" s="126"/>
      <c r="AX2" s="126"/>
      <c r="AY2" s="126"/>
      <c r="AZ2" s="400">
        <f>V3</f>
        <v>45018</v>
      </c>
      <c r="BA2" s="306"/>
      <c r="BB2" s="306"/>
      <c r="BC2" s="306"/>
      <c r="BD2" s="306"/>
      <c r="BE2" s="306"/>
      <c r="BF2" s="148" t="str">
        <f>D5</f>
        <v>国華高等学校</v>
      </c>
      <c r="BG2" s="148"/>
      <c r="BH2" s="148"/>
      <c r="BI2" s="148"/>
      <c r="BJ2" s="148"/>
      <c r="BK2" s="148"/>
      <c r="BL2" s="148"/>
      <c r="BM2" s="148"/>
    </row>
    <row r="3" spans="1:66" ht="16.5" customHeight="1">
      <c r="E3" s="7"/>
      <c r="F3" s="6"/>
      <c r="G3" s="6"/>
      <c r="H3" s="6"/>
      <c r="I3" s="6"/>
      <c r="J3" s="6"/>
      <c r="K3" s="6"/>
      <c r="L3" s="6"/>
      <c r="M3" s="6"/>
      <c r="N3" s="6"/>
      <c r="O3" s="6"/>
      <c r="P3" s="6"/>
      <c r="Q3" s="366"/>
      <c r="R3" s="366"/>
      <c r="S3" s="6"/>
      <c r="T3" s="6"/>
      <c r="U3" s="6"/>
      <c r="V3" s="367">
        <f>入力5!D2</f>
        <v>45018</v>
      </c>
      <c r="W3" s="367"/>
      <c r="X3" s="367"/>
      <c r="Y3" s="367"/>
      <c r="Z3" s="367"/>
      <c r="AE3" s="118" t="s">
        <v>1365</v>
      </c>
      <c r="AF3" s="191" t="s">
        <v>1366</v>
      </c>
      <c r="AG3" s="192" t="s">
        <v>1367</v>
      </c>
      <c r="AH3" s="237" t="s">
        <v>1496</v>
      </c>
      <c r="AI3" s="120" t="s">
        <v>1497</v>
      </c>
      <c r="AJ3" s="119" t="s">
        <v>1368</v>
      </c>
      <c r="AK3" s="120" t="s">
        <v>1369</v>
      </c>
      <c r="AL3" s="238" t="s">
        <v>1415</v>
      </c>
      <c r="AQ3" s="118" t="s">
        <v>1365</v>
      </c>
      <c r="AR3" s="333" t="s">
        <v>1366</v>
      </c>
      <c r="AS3" s="334"/>
      <c r="AT3" s="334"/>
      <c r="AU3" s="334"/>
      <c r="AV3" s="334"/>
      <c r="AW3" s="334"/>
      <c r="AX3" s="334"/>
      <c r="AY3" s="335"/>
      <c r="AZ3" s="336" t="s">
        <v>1367</v>
      </c>
      <c r="BA3" s="337"/>
      <c r="BB3" s="337"/>
      <c r="BC3" s="337"/>
      <c r="BD3" s="337"/>
      <c r="BE3" s="338"/>
      <c r="BF3" s="119" t="s">
        <v>1496</v>
      </c>
      <c r="BG3" s="120" t="s">
        <v>1497</v>
      </c>
      <c r="BH3" s="119" t="s">
        <v>1368</v>
      </c>
      <c r="BI3" s="120" t="s">
        <v>1369</v>
      </c>
      <c r="BJ3" s="333" t="s">
        <v>1415</v>
      </c>
      <c r="BK3" s="334"/>
      <c r="BL3" s="334"/>
      <c r="BM3" s="339"/>
    </row>
    <row r="4" spans="1:66" ht="16.5" customHeight="1">
      <c r="D4" s="7" t="s">
        <v>1354</v>
      </c>
      <c r="E4" s="7"/>
      <c r="F4" s="6"/>
      <c r="G4" s="6"/>
      <c r="H4" s="6"/>
      <c r="I4" s="6"/>
      <c r="J4" s="6"/>
      <c r="K4" s="6"/>
      <c r="L4" s="6"/>
      <c r="M4" s="6"/>
      <c r="N4" s="6"/>
      <c r="O4" s="6"/>
      <c r="P4" s="6"/>
      <c r="Q4" s="6"/>
      <c r="R4" s="6"/>
      <c r="S4" s="6"/>
      <c r="T4" s="6"/>
      <c r="U4" s="6"/>
      <c r="V4" s="6"/>
      <c r="W4" s="6"/>
      <c r="X4" s="6"/>
      <c r="AC4">
        <v>1</v>
      </c>
      <c r="AE4" s="121">
        <v>1</v>
      </c>
      <c r="AF4" s="185" t="str">
        <f>VLOOKUP(AC4,入力2!$BV$47:$CE$106,4)</f>
        <v/>
      </c>
      <c r="AG4" s="185" t="str">
        <f>VLOOKUP(AC4,入力2!$BV$47:$CE$106,8)</f>
        <v/>
      </c>
      <c r="AH4" s="187" t="str">
        <f>IF(RIGHT(VLOOKUP(AC4,入力2!$BV$47:$CE$106,5))="段",LEFT(VLOOKUP(AC4,入力2!$BV$47:$CE$106,5)),"")</f>
        <v/>
      </c>
      <c r="AI4" s="186" t="str">
        <f>IF(RIGHT(VLOOKUP(AC4,入力2!$BV$47:$CE$106,5))="級",LEFT(VLOOKUP(AC4,入力2!$BV$47:$CE$106,5)),"")</f>
        <v/>
      </c>
      <c r="AJ4" s="186" t="str">
        <f>LEFT(VLOOKUP(AC4,入力2!$BV$47:$CE$106,6),1)</f>
        <v/>
      </c>
      <c r="AK4" s="187" t="str">
        <f>VLOOKUP(AC4,入力2!$BV$47:$CE$106,9)</f>
        <v/>
      </c>
      <c r="AL4" s="249" t="str">
        <f>VLOOKUP(AC4,入力2!$BV$47:$CE$106,10)</f>
        <v/>
      </c>
      <c r="AO4">
        <v>1</v>
      </c>
      <c r="AQ4" s="128">
        <v>1</v>
      </c>
      <c r="AR4" s="168" t="s">
        <v>1385</v>
      </c>
      <c r="AS4" s="169"/>
      <c r="AT4" s="169" t="str">
        <f>VLOOKUP(AO4,入力2!$BV$107:$CE$146,4)</f>
        <v/>
      </c>
      <c r="AU4" s="169"/>
      <c r="AV4" s="169"/>
      <c r="AW4" s="169"/>
      <c r="AX4" s="169"/>
      <c r="AY4" s="170"/>
      <c r="AZ4" s="168" t="str">
        <f>VLOOKUP(AO4,入力2!$BV$107:$CE$146,8)</f>
        <v/>
      </c>
      <c r="BA4" s="169"/>
      <c r="BB4" s="169"/>
      <c r="BC4" s="169"/>
      <c r="BD4" s="169"/>
      <c r="BE4" s="170"/>
      <c r="BF4" s="186" t="str">
        <f>IF(RIGHT(VLOOKUP(AO4,入力2!$BV$107:$CE$146,5))="段",LEFT(VLOOKUP(AO4,入力2!$BV$107:$CE$146,5)),"")</f>
        <v/>
      </c>
      <c r="BG4" s="186" t="str">
        <f>IF(RIGHT(VLOOKUP(AO4,入力2!$BV$107:$CE$146,5))="級",LEFT(VLOOKUP(AO4,入力2!$BV$107:$CE$146,5)),"")</f>
        <v/>
      </c>
      <c r="BH4" s="124" t="str">
        <f>LEFT(VLOOKUP(AO4,入力2!$BV$107:$CE$146,6),1)</f>
        <v/>
      </c>
      <c r="BI4" s="129" t="str">
        <f>VLOOKUP(AO4,入力2!$BV$107:$CE$146,9)</f>
        <v/>
      </c>
      <c r="BJ4" s="168" t="str">
        <f>VLOOKUP(AO4,入力2!$BV$107:$CE$146,10)</f>
        <v/>
      </c>
      <c r="BK4" s="169"/>
      <c r="BL4" s="169"/>
      <c r="BM4" s="171"/>
    </row>
    <row r="5" spans="1:66" s="127" customFormat="1" ht="16.5" customHeight="1">
      <c r="D5" s="368" t="str">
        <f>入力1!C12</f>
        <v>国華高等学校</v>
      </c>
      <c r="E5" s="368"/>
      <c r="F5" s="368"/>
      <c r="G5" s="368"/>
      <c r="H5" s="368"/>
      <c r="I5" s="368"/>
      <c r="J5" s="332" t="s">
        <v>1355</v>
      </c>
      <c r="K5" s="332"/>
      <c r="L5" s="332"/>
      <c r="M5" s="369">
        <f>入力1!C21</f>
        <v>0</v>
      </c>
      <c r="N5" s="369"/>
      <c r="O5" s="369"/>
      <c r="P5" s="369"/>
      <c r="Q5" s="369">
        <f>入力1!D21</f>
        <v>0</v>
      </c>
      <c r="R5" s="369"/>
      <c r="S5" s="369"/>
      <c r="T5" s="125" t="s">
        <v>1356</v>
      </c>
      <c r="U5" s="126"/>
      <c r="V5" s="126"/>
      <c r="W5" s="126"/>
      <c r="X5" s="126"/>
      <c r="AC5" s="127">
        <f>AC4+1</f>
        <v>2</v>
      </c>
      <c r="AE5" s="122">
        <v>2</v>
      </c>
      <c r="AF5" s="188" t="str">
        <f>VLOOKUP(AC5,入力2!$BV$47:$CE$106,4)</f>
        <v/>
      </c>
      <c r="AG5" s="188" t="str">
        <f>VLOOKUP(AC5,入力2!$BV$47:$CE$106,8)</f>
        <v/>
      </c>
      <c r="AH5" s="187" t="str">
        <f>IF(RIGHT(VLOOKUP(AC5,入力2!$BV$47:$CE$106,5))="段",LEFT(VLOOKUP(AC5,入力2!$BV$47:$CE$106,5)),"")</f>
        <v/>
      </c>
      <c r="AI5" s="186" t="str">
        <f>IF(RIGHT(VLOOKUP(AC5,入力2!$BV$47:$CE$106,5))="級",LEFT(VLOOKUP(AC5,入力2!$BV$47:$CE$106,5)),"")</f>
        <v/>
      </c>
      <c r="AJ5" s="186" t="str">
        <f>LEFT(VLOOKUP(AC5,入力2!$BV$47:$CE$106,6),1)</f>
        <v/>
      </c>
      <c r="AK5" s="187" t="str">
        <f>VLOOKUP(AC5,入力2!$BV$47:$CE$106,9)</f>
        <v/>
      </c>
      <c r="AL5" s="250" t="str">
        <f>VLOOKUP(AC5,入力2!$BV$47:$CE$106,10)</f>
        <v/>
      </c>
      <c r="AO5" s="127">
        <f>AO4+1</f>
        <v>2</v>
      </c>
      <c r="AP5"/>
      <c r="AQ5" s="130">
        <v>2</v>
      </c>
      <c r="AR5" s="172" t="s">
        <v>1386</v>
      </c>
      <c r="AS5" s="173"/>
      <c r="AT5" s="173" t="str">
        <f>VLOOKUP(AO5,入力2!$BV$107:$CE$146,4)</f>
        <v/>
      </c>
      <c r="AU5" s="173"/>
      <c r="AV5" s="173"/>
      <c r="AW5" s="173"/>
      <c r="AX5" s="173"/>
      <c r="AY5" s="174"/>
      <c r="AZ5" s="172" t="str">
        <f>VLOOKUP(AO5,入力2!$BV$107:$CE$146,8)</f>
        <v/>
      </c>
      <c r="BA5" s="173"/>
      <c r="BB5" s="173"/>
      <c r="BC5" s="173"/>
      <c r="BD5" s="173"/>
      <c r="BE5" s="174"/>
      <c r="BF5" s="131" t="str">
        <f>IF(RIGHT(VLOOKUP(AO5,入力2!$BV$107:$CE$146,5))="段",LEFT(VLOOKUP(AO5,入力2!$BV$107:$CE$146,5)),"")</f>
        <v/>
      </c>
      <c r="BG5" s="131" t="str">
        <f>IF(RIGHT(VLOOKUP(AO5,入力2!$BV$107:$CE$146,5))="級",LEFT(VLOOKUP(AO5,入力2!$BV$107:$CE$146,5)),"")</f>
        <v/>
      </c>
      <c r="BH5" s="131" t="str">
        <f>LEFT(VLOOKUP(AO5,入力2!$BV$107:$CE$146,6),1)</f>
        <v/>
      </c>
      <c r="BI5" s="132" t="str">
        <f>VLOOKUP(AO5,入力2!$BV$107:$CE$146,9)</f>
        <v/>
      </c>
      <c r="BJ5" s="172" t="str">
        <f>VLOOKUP(AO5,入力2!$BV$107:$CE$146,10)</f>
        <v/>
      </c>
      <c r="BK5" s="173"/>
      <c r="BL5" s="173"/>
      <c r="BM5" s="175"/>
      <c r="BN5"/>
    </row>
    <row r="6" spans="1:66" ht="16.5" customHeight="1" thickBot="1">
      <c r="AC6" s="127">
        <f t="shared" ref="AC6:AC7" si="0">AC5+1</f>
        <v>3</v>
      </c>
      <c r="AE6" s="122">
        <v>3</v>
      </c>
      <c r="AF6" s="188" t="str">
        <f>VLOOKUP(AC6,入力2!$BV$47:$CE$106,4)</f>
        <v/>
      </c>
      <c r="AG6" s="188" t="str">
        <f>VLOOKUP(AC6,入力2!$BV$47:$CE$106,8)</f>
        <v/>
      </c>
      <c r="AH6" s="187" t="str">
        <f>IF(RIGHT(VLOOKUP(AC6,入力2!$BV$47:$CE$106,5))="段",LEFT(VLOOKUP(AC6,入力2!$BV$47:$CE$106,5)),"")</f>
        <v/>
      </c>
      <c r="AI6" s="186" t="str">
        <f>IF(RIGHT(VLOOKUP(AC6,入力2!$BV$47:$CE$106,5))="級",LEFT(VLOOKUP(AC6,入力2!$BV$47:$CE$106,5)),"")</f>
        <v/>
      </c>
      <c r="AJ6" s="186" t="str">
        <f>LEFT(VLOOKUP(AC6,入力2!$BV$47:$CE$106,6),1)</f>
        <v/>
      </c>
      <c r="AK6" s="187" t="str">
        <f>VLOOKUP(AC6,入力2!$BV$47:$CE$106,9)</f>
        <v/>
      </c>
      <c r="AL6" s="250" t="str">
        <f>VLOOKUP(AC6,入力2!$BV$47:$CE$106,10)</f>
        <v/>
      </c>
      <c r="AO6" s="127">
        <f t="shared" ref="AO6:AO43" si="1">AO5+1</f>
        <v>3</v>
      </c>
      <c r="AQ6" s="121">
        <v>3</v>
      </c>
      <c r="AR6" s="176" t="s">
        <v>1385</v>
      </c>
      <c r="AS6" s="177"/>
      <c r="AT6" s="177" t="str">
        <f>VLOOKUP(AO6,入力2!$BV$107:$CE$146,4)</f>
        <v/>
      </c>
      <c r="AU6" s="177"/>
      <c r="AV6" s="177"/>
      <c r="AW6" s="177"/>
      <c r="AX6" s="177"/>
      <c r="AY6" s="178"/>
      <c r="AZ6" s="176" t="str">
        <f>VLOOKUP(AO6,入力2!$BV$107:$CE$146,8)</f>
        <v/>
      </c>
      <c r="BA6" s="177"/>
      <c r="BB6" s="177"/>
      <c r="BC6" s="177"/>
      <c r="BD6" s="177"/>
      <c r="BE6" s="178"/>
      <c r="BF6" s="112" t="str">
        <f>IF(RIGHT(VLOOKUP(AO6,入力2!$BV$107:$CE$146,5))="段",LEFT(VLOOKUP(AO6,入力2!$BV$107:$CE$146,5)),"")</f>
        <v/>
      </c>
      <c r="BG6" s="112" t="str">
        <f>IF(RIGHT(VLOOKUP(AO6,入力2!$BV$107:$CE$146,5))="級",LEFT(VLOOKUP(AO6,入力2!$BV$107:$CE$146,5)),"")</f>
        <v/>
      </c>
      <c r="BH6" s="112" t="str">
        <f>LEFT(VLOOKUP(AO6,入力2!$BV$107:$CE$146,6),1)</f>
        <v/>
      </c>
      <c r="BI6" s="113" t="str">
        <f>VLOOKUP(AO6,入力2!$BV$107:$CE$146,9)</f>
        <v/>
      </c>
      <c r="BJ6" s="176" t="str">
        <f>VLOOKUP(AO6,入力2!$BV$107:$CE$146,10)</f>
        <v/>
      </c>
      <c r="BK6" s="177"/>
      <c r="BL6" s="177"/>
      <c r="BM6" s="179"/>
    </row>
    <row r="7" spans="1:66" ht="16.5" customHeight="1">
      <c r="D7" s="370" t="s">
        <v>1357</v>
      </c>
      <c r="E7" s="371"/>
      <c r="F7" s="372">
        <f>入力1!C11</f>
        <v>0</v>
      </c>
      <c r="G7" s="373"/>
      <c r="H7" s="373"/>
      <c r="I7" s="373"/>
      <c r="J7" s="373"/>
      <c r="K7" s="373"/>
      <c r="L7" s="373"/>
      <c r="M7" s="1" t="s">
        <v>11</v>
      </c>
      <c r="N7" s="374" t="s">
        <v>1357</v>
      </c>
      <c r="O7" s="375"/>
      <c r="P7" s="376">
        <f>入力1!C14</f>
        <v>0</v>
      </c>
      <c r="Q7" s="377"/>
      <c r="R7" s="377"/>
      <c r="S7" s="377"/>
      <c r="T7" s="377"/>
      <c r="U7" s="378"/>
      <c r="V7" s="379"/>
      <c r="W7" s="379"/>
      <c r="X7" s="379"/>
      <c r="Y7" s="379"/>
      <c r="Z7" s="380"/>
      <c r="AC7" s="127">
        <f t="shared" si="0"/>
        <v>4</v>
      </c>
      <c r="AE7" s="122">
        <v>4</v>
      </c>
      <c r="AF7" s="188" t="str">
        <f>VLOOKUP(AC7,入力2!$BV$47:$CE$106,4)</f>
        <v/>
      </c>
      <c r="AG7" s="188" t="str">
        <f>VLOOKUP(AC7,入力2!$BV$47:$CE$106,8)</f>
        <v/>
      </c>
      <c r="AH7" s="187" t="str">
        <f>IF(RIGHT(VLOOKUP(AC7,入力2!$BV$47:$CE$106,5))="段",LEFT(VLOOKUP(AC7,入力2!$BV$47:$CE$106,5)),"")</f>
        <v/>
      </c>
      <c r="AI7" s="186" t="str">
        <f>IF(RIGHT(VLOOKUP(AC7,入力2!$BV$47:$CE$106,5))="級",LEFT(VLOOKUP(AC7,入力2!$BV$47:$CE$106,5)),"")</f>
        <v/>
      </c>
      <c r="AJ7" s="186" t="str">
        <f>LEFT(VLOOKUP(AC7,入力2!$BV$47:$CE$106,6),1)</f>
        <v/>
      </c>
      <c r="AK7" s="187" t="str">
        <f>VLOOKUP(AC7,入力2!$BV$47:$CE$106,9)</f>
        <v/>
      </c>
      <c r="AL7" s="250" t="str">
        <f>VLOOKUP(AC7,入力2!$BV$47:$CE$106,10)</f>
        <v/>
      </c>
      <c r="AO7" s="127">
        <f t="shared" si="1"/>
        <v>4</v>
      </c>
      <c r="AQ7" s="130">
        <v>4</v>
      </c>
      <c r="AR7" s="172" t="s">
        <v>1386</v>
      </c>
      <c r="AS7" s="173"/>
      <c r="AT7" s="173" t="str">
        <f>VLOOKUP(AO7,入力2!$BV$107:$CE$146,4)</f>
        <v/>
      </c>
      <c r="AU7" s="173"/>
      <c r="AV7" s="173"/>
      <c r="AW7" s="173"/>
      <c r="AX7" s="173"/>
      <c r="AY7" s="174"/>
      <c r="AZ7" s="172" t="str">
        <f>VLOOKUP(AO7,入力2!$BV$107:$CE$146,8)</f>
        <v/>
      </c>
      <c r="BA7" s="173"/>
      <c r="BB7" s="173"/>
      <c r="BC7" s="173"/>
      <c r="BD7" s="173"/>
      <c r="BE7" s="174"/>
      <c r="BF7" s="131" t="str">
        <f>IF(RIGHT(VLOOKUP(AO7,入力2!$BV$107:$CE$146,5))="段",LEFT(VLOOKUP(AO7,入力2!$BV$107:$CE$146,5)),"")</f>
        <v/>
      </c>
      <c r="BG7" s="131" t="str">
        <f>IF(RIGHT(VLOOKUP(AO7,入力2!$BV$107:$CE$146,5))="級",LEFT(VLOOKUP(AO7,入力2!$BV$107:$CE$146,5)),"")</f>
        <v/>
      </c>
      <c r="BH7" s="131" t="str">
        <f>LEFT(VLOOKUP(AO7,入力2!$BV$107:$CE$146,6),1)</f>
        <v/>
      </c>
      <c r="BI7" s="132" t="str">
        <f>VLOOKUP(AO7,入力2!$BV$107:$CE$146,9)</f>
        <v/>
      </c>
      <c r="BJ7" s="172" t="str">
        <f>VLOOKUP(AO7,入力2!$BV$107:$CE$146,10)</f>
        <v/>
      </c>
      <c r="BK7" s="173"/>
      <c r="BL7" s="173"/>
      <c r="BM7" s="175"/>
    </row>
    <row r="8" spans="1:66" ht="16.5" customHeight="1">
      <c r="D8" s="382" t="s">
        <v>12</v>
      </c>
      <c r="E8" s="383"/>
      <c r="F8" s="384" t="str">
        <f>入力1!C12</f>
        <v>国華高等学校</v>
      </c>
      <c r="G8" s="385"/>
      <c r="H8" s="385"/>
      <c r="I8" s="385"/>
      <c r="J8" s="385"/>
      <c r="K8" s="385"/>
      <c r="L8" s="385"/>
      <c r="M8" s="386"/>
      <c r="N8" s="351" t="s">
        <v>1371</v>
      </c>
      <c r="O8" s="352"/>
      <c r="P8" s="3" t="str">
        <f>MID(入力1!$C$15,1,1)</f>
        <v/>
      </c>
      <c r="Q8" s="4" t="str">
        <f>MID(入力1!$C$15,2,1)</f>
        <v/>
      </c>
      <c r="R8" s="4" t="str">
        <f>MID(入力1!$C$15,3,1)</f>
        <v/>
      </c>
      <c r="S8" s="4" t="str">
        <f>MID(入力1!$C$15,4,1)</f>
        <v/>
      </c>
      <c r="T8" s="4" t="str">
        <f>MID(入力1!$C$15,5,1)</f>
        <v/>
      </c>
      <c r="U8" s="5" t="str">
        <f>MID(入力1!$C$15,6,1)</f>
        <v/>
      </c>
      <c r="V8" s="325"/>
      <c r="W8" s="325"/>
      <c r="X8" s="325"/>
      <c r="Y8" s="325"/>
      <c r="Z8" s="341"/>
      <c r="AC8" s="127">
        <f t="shared" ref="AC8:AC21" si="2">AC7+1</f>
        <v>5</v>
      </c>
      <c r="AE8" s="122">
        <v>5</v>
      </c>
      <c r="AF8" s="188" t="str">
        <f>VLOOKUP(AC8,入力2!$BV$47:$CE$106,4)</f>
        <v/>
      </c>
      <c r="AG8" s="188" t="str">
        <f>VLOOKUP(AC8,入力2!$BV$47:$CE$106,8)</f>
        <v/>
      </c>
      <c r="AH8" s="187" t="str">
        <f>IF(RIGHT(VLOOKUP(AC8,入力2!$BV$47:$CE$106,5))="段",LEFT(VLOOKUP(AC8,入力2!$BV$47:$CE$106,5)),"")</f>
        <v/>
      </c>
      <c r="AI8" s="186" t="str">
        <f>IF(RIGHT(VLOOKUP(AC8,入力2!$BV$47:$CE$106,5))="級",LEFT(VLOOKUP(AC8,入力2!$BV$47:$CE$106,5)),"")</f>
        <v/>
      </c>
      <c r="AJ8" s="186" t="str">
        <f>LEFT(VLOOKUP(AC8,入力2!$BV$47:$CE$106,6),1)</f>
        <v/>
      </c>
      <c r="AK8" s="187" t="str">
        <f>VLOOKUP(AC8,入力2!$BV$47:$CE$106,9)</f>
        <v/>
      </c>
      <c r="AL8" s="250" t="str">
        <f>VLOOKUP(AC8,入力2!$BV$47:$CE$106,10)</f>
        <v/>
      </c>
      <c r="AO8" s="127">
        <f t="shared" si="1"/>
        <v>5</v>
      </c>
      <c r="AQ8" s="121">
        <v>5</v>
      </c>
      <c r="AR8" s="176" t="s">
        <v>1385</v>
      </c>
      <c r="AS8" s="177"/>
      <c r="AT8" s="177" t="str">
        <f>VLOOKUP(AO8,入力2!$BV$107:$CE$146,4)</f>
        <v/>
      </c>
      <c r="AU8" s="177"/>
      <c r="AV8" s="177"/>
      <c r="AW8" s="177"/>
      <c r="AX8" s="177"/>
      <c r="AY8" s="178"/>
      <c r="AZ8" s="176" t="str">
        <f>VLOOKUP(AO8,入力2!$BV$107:$CE$146,8)</f>
        <v/>
      </c>
      <c r="BA8" s="177"/>
      <c r="BB8" s="177"/>
      <c r="BC8" s="177"/>
      <c r="BD8" s="177"/>
      <c r="BE8" s="178"/>
      <c r="BF8" s="112" t="str">
        <f>IF(RIGHT(VLOOKUP(AO8,入力2!$BV$107:$CE$146,5))="段",LEFT(VLOOKUP(AO8,入力2!$BV$107:$CE$146,5)),"")</f>
        <v/>
      </c>
      <c r="BG8" s="112" t="str">
        <f>IF(RIGHT(VLOOKUP(AO8,入力2!$BV$107:$CE$146,5))="級",LEFT(VLOOKUP(AO8,入力2!$BV$107:$CE$146,5)),"")</f>
        <v/>
      </c>
      <c r="BH8" s="112" t="str">
        <f>LEFT(VLOOKUP(AO8,入力2!$BV$107:$CE$146,6),1)</f>
        <v/>
      </c>
      <c r="BI8" s="113" t="str">
        <f>VLOOKUP(AO8,入力2!$BV$107:$CE$146,9)</f>
        <v/>
      </c>
      <c r="BJ8" s="176" t="str">
        <f>VLOOKUP(AO8,入力2!$BV$107:$CE$146,10)</f>
        <v/>
      </c>
      <c r="BK8" s="177"/>
      <c r="BL8" s="177"/>
      <c r="BM8" s="179"/>
    </row>
    <row r="9" spans="1:66" ht="16.5" customHeight="1">
      <c r="D9" s="348" t="s">
        <v>1358</v>
      </c>
      <c r="E9" s="349"/>
      <c r="F9" s="2" t="s">
        <v>1359</v>
      </c>
      <c r="G9" s="353" t="str">
        <f>MID(入力1!C7,1,3)&amp;"-"&amp;MID(入力1!C7,4,4)</f>
        <v>-</v>
      </c>
      <c r="H9" s="353"/>
      <c r="I9" s="353"/>
      <c r="J9" s="353"/>
      <c r="K9" s="353"/>
      <c r="L9" s="353"/>
      <c r="M9" s="354"/>
      <c r="N9" s="355" t="s">
        <v>1360</v>
      </c>
      <c r="O9" s="356"/>
      <c r="P9" s="359">
        <f>入力1!C17</f>
        <v>0</v>
      </c>
      <c r="Q9" s="345"/>
      <c r="R9" s="345"/>
      <c r="S9" s="345"/>
      <c r="T9" s="345"/>
      <c r="U9" s="345"/>
      <c r="V9" s="345"/>
      <c r="W9" s="345"/>
      <c r="X9" s="345"/>
      <c r="Y9" s="345"/>
      <c r="Z9" s="347"/>
      <c r="AC9" s="127">
        <f t="shared" si="2"/>
        <v>6</v>
      </c>
      <c r="AE9" s="122">
        <v>6</v>
      </c>
      <c r="AF9" s="188" t="str">
        <f>VLOOKUP(AC9,入力2!$BV$47:$CE$106,4)</f>
        <v/>
      </c>
      <c r="AG9" s="188" t="str">
        <f>VLOOKUP(AC9,入力2!$BV$47:$CE$106,8)</f>
        <v/>
      </c>
      <c r="AH9" s="187" t="str">
        <f>IF(RIGHT(VLOOKUP(AC9,入力2!$BV$47:$CE$106,5))="段",LEFT(VLOOKUP(AC9,入力2!$BV$47:$CE$106,5)),"")</f>
        <v/>
      </c>
      <c r="AI9" s="186" t="str">
        <f>IF(RIGHT(VLOOKUP(AC9,入力2!$BV$47:$CE$106,5))="級",LEFT(VLOOKUP(AC9,入力2!$BV$47:$CE$106,5)),"")</f>
        <v/>
      </c>
      <c r="AJ9" s="186" t="str">
        <f>LEFT(VLOOKUP(AC9,入力2!$BV$47:$CE$106,6),1)</f>
        <v/>
      </c>
      <c r="AK9" s="187" t="str">
        <f>VLOOKUP(AC9,入力2!$BV$47:$CE$106,9)</f>
        <v/>
      </c>
      <c r="AL9" s="250" t="str">
        <f>VLOOKUP(AC9,入力2!$BV$47:$CE$106,10)</f>
        <v/>
      </c>
      <c r="AO9" s="127">
        <f t="shared" si="1"/>
        <v>6</v>
      </c>
      <c r="AQ9" s="130">
        <v>6</v>
      </c>
      <c r="AR9" s="172" t="s">
        <v>1386</v>
      </c>
      <c r="AS9" s="173"/>
      <c r="AT9" s="173" t="str">
        <f>VLOOKUP(AO9,入力2!$BV$107:$CE$146,4)</f>
        <v/>
      </c>
      <c r="AU9" s="173"/>
      <c r="AV9" s="173"/>
      <c r="AW9" s="173"/>
      <c r="AX9" s="173"/>
      <c r="AY9" s="174"/>
      <c r="AZ9" s="172" t="str">
        <f>VLOOKUP(AO9,入力2!$BV$107:$CE$146,8)</f>
        <v/>
      </c>
      <c r="BA9" s="173"/>
      <c r="BB9" s="173"/>
      <c r="BC9" s="173"/>
      <c r="BD9" s="173"/>
      <c r="BE9" s="174"/>
      <c r="BF9" s="131" t="str">
        <f>IF(RIGHT(VLOOKUP(AO9,入力2!$BV$107:$CE$146,5))="段",LEFT(VLOOKUP(AO9,入力2!$BV$107:$CE$146,5)),"")</f>
        <v/>
      </c>
      <c r="BG9" s="131" t="str">
        <f>IF(RIGHT(VLOOKUP(AO9,入力2!$BV$107:$CE$146,5))="級",LEFT(VLOOKUP(AO9,入力2!$BV$107:$CE$146,5)),"")</f>
        <v/>
      </c>
      <c r="BH9" s="131" t="str">
        <f>LEFT(VLOOKUP(AO9,入力2!$BV$107:$CE$146,6),1)</f>
        <v/>
      </c>
      <c r="BI9" s="132" t="str">
        <f>VLOOKUP(AO9,入力2!$BV$107:$CE$146,9)</f>
        <v/>
      </c>
      <c r="BJ9" s="172" t="str">
        <f>VLOOKUP(AO9,入力2!$BV$107:$CE$146,10)</f>
        <v/>
      </c>
      <c r="BK9" s="173"/>
      <c r="BL9" s="173"/>
      <c r="BM9" s="175"/>
    </row>
    <row r="10" spans="1:66" ht="16.5" customHeight="1">
      <c r="D10" s="348"/>
      <c r="E10" s="349"/>
      <c r="F10" s="363" t="str">
        <f>"東京都"&amp;入力1!C8</f>
        <v>東京都練馬区</v>
      </c>
      <c r="G10" s="364"/>
      <c r="H10" s="364"/>
      <c r="I10" s="364"/>
      <c r="J10" s="364"/>
      <c r="K10" s="364"/>
      <c r="L10" s="364"/>
      <c r="M10" s="365"/>
      <c r="N10" s="357"/>
      <c r="O10" s="358"/>
      <c r="P10" s="360"/>
      <c r="Q10" s="361"/>
      <c r="R10" s="361"/>
      <c r="S10" s="361"/>
      <c r="T10" s="361"/>
      <c r="U10" s="361"/>
      <c r="V10" s="361"/>
      <c r="W10" s="361"/>
      <c r="X10" s="361"/>
      <c r="Y10" s="361"/>
      <c r="Z10" s="362"/>
      <c r="AC10" s="127">
        <f t="shared" si="2"/>
        <v>7</v>
      </c>
      <c r="AE10" s="122">
        <v>7</v>
      </c>
      <c r="AF10" s="188" t="str">
        <f>VLOOKUP(AC10,入力2!$BV$47:$CE$106,4)</f>
        <v/>
      </c>
      <c r="AG10" s="188" t="str">
        <f>VLOOKUP(AC10,入力2!$BV$47:$CE$106,8)</f>
        <v/>
      </c>
      <c r="AH10" s="187" t="str">
        <f>IF(RIGHT(VLOOKUP(AC10,入力2!$BV$47:$CE$106,5))="段",LEFT(VLOOKUP(AC10,入力2!$BV$47:$CE$106,5)),"")</f>
        <v/>
      </c>
      <c r="AI10" s="186" t="str">
        <f>IF(RIGHT(VLOOKUP(AC10,入力2!$BV$47:$CE$106,5))="級",LEFT(VLOOKUP(AC10,入力2!$BV$47:$CE$106,5)),"")</f>
        <v/>
      </c>
      <c r="AJ10" s="186" t="str">
        <f>LEFT(VLOOKUP(AC10,入力2!$BV$47:$CE$106,6),1)</f>
        <v/>
      </c>
      <c r="AK10" s="187" t="str">
        <f>VLOOKUP(AC10,入力2!$BV$47:$CE$106,9)</f>
        <v/>
      </c>
      <c r="AL10" s="250" t="str">
        <f>VLOOKUP(AC10,入力2!$BV$47:$CE$106,10)</f>
        <v/>
      </c>
      <c r="AO10" s="127">
        <f t="shared" si="1"/>
        <v>7</v>
      </c>
      <c r="AQ10" s="121">
        <v>7</v>
      </c>
      <c r="AR10" s="176" t="s">
        <v>1385</v>
      </c>
      <c r="AS10" s="177"/>
      <c r="AT10" s="177" t="str">
        <f>VLOOKUP(AO10,入力2!$BV$107:$CE$146,4)</f>
        <v/>
      </c>
      <c r="AU10" s="177"/>
      <c r="AV10" s="177"/>
      <c r="AW10" s="177"/>
      <c r="AX10" s="177"/>
      <c r="AY10" s="178"/>
      <c r="AZ10" s="176" t="str">
        <f>VLOOKUP(AO10,入力2!$BV$107:$CE$146,8)</f>
        <v/>
      </c>
      <c r="BA10" s="177"/>
      <c r="BB10" s="177"/>
      <c r="BC10" s="177"/>
      <c r="BD10" s="177"/>
      <c r="BE10" s="178"/>
      <c r="BF10" s="112" t="str">
        <f>IF(RIGHT(VLOOKUP(AO10,入力2!$BV$107:$CE$146,5))="段",LEFT(VLOOKUP(AO10,入力2!$BV$107:$CE$146,5)),"")</f>
        <v/>
      </c>
      <c r="BG10" s="112" t="str">
        <f>IF(RIGHT(VLOOKUP(AO10,入力2!$BV$107:$CE$146,5))="級",LEFT(VLOOKUP(AO10,入力2!$BV$107:$CE$146,5)),"")</f>
        <v/>
      </c>
      <c r="BH10" s="112" t="str">
        <f>LEFT(VLOOKUP(AO10,入力2!$BV$107:$CE$146,6),1)</f>
        <v/>
      </c>
      <c r="BI10" s="113" t="str">
        <f>VLOOKUP(AO10,入力2!$BV$107:$CE$146,9)</f>
        <v/>
      </c>
      <c r="BJ10" s="176" t="str">
        <f>VLOOKUP(AO10,入力2!$BV$107:$CE$146,10)</f>
        <v/>
      </c>
      <c r="BK10" s="177"/>
      <c r="BL10" s="177"/>
      <c r="BM10" s="179"/>
    </row>
    <row r="11" spans="1:66" ht="16.5" customHeight="1">
      <c r="D11" s="348"/>
      <c r="E11" s="349"/>
      <c r="F11" s="397"/>
      <c r="G11" s="398"/>
      <c r="H11" s="398"/>
      <c r="I11" s="398"/>
      <c r="J11" s="398"/>
      <c r="K11" s="398"/>
      <c r="L11" s="398"/>
      <c r="M11" s="399"/>
      <c r="N11" s="392"/>
      <c r="O11" s="393"/>
      <c r="P11" s="394"/>
      <c r="Q11" s="395"/>
      <c r="R11" s="395"/>
      <c r="S11" s="395"/>
      <c r="T11" s="395"/>
      <c r="U11" s="395"/>
      <c r="V11" s="395"/>
      <c r="W11" s="395"/>
      <c r="X11" s="395"/>
      <c r="Y11" s="395"/>
      <c r="Z11" s="396"/>
      <c r="AC11" s="127">
        <f t="shared" si="2"/>
        <v>8</v>
      </c>
      <c r="AE11" s="122">
        <v>8</v>
      </c>
      <c r="AF11" s="188" t="str">
        <f>VLOOKUP(AC11,入力2!$BV$47:$CE$106,4)</f>
        <v/>
      </c>
      <c r="AG11" s="188" t="str">
        <f>VLOOKUP(AC11,入力2!$BV$47:$CE$106,8)</f>
        <v/>
      </c>
      <c r="AH11" s="187" t="str">
        <f>IF(RIGHT(VLOOKUP(AC11,入力2!$BV$47:$CE$106,5))="段",LEFT(VLOOKUP(AC11,入力2!$BV$47:$CE$106,5)),"")</f>
        <v/>
      </c>
      <c r="AI11" s="186" t="str">
        <f>IF(RIGHT(VLOOKUP(AC11,入力2!$BV$47:$CE$106,5))="級",LEFT(VLOOKUP(AC11,入力2!$BV$47:$CE$106,5)),"")</f>
        <v/>
      </c>
      <c r="AJ11" s="186" t="str">
        <f>LEFT(VLOOKUP(AC11,入力2!$BV$47:$CE$106,6),1)</f>
        <v/>
      </c>
      <c r="AK11" s="187" t="str">
        <f>VLOOKUP(AC11,入力2!$BV$47:$CE$106,9)</f>
        <v/>
      </c>
      <c r="AL11" s="250" t="str">
        <f>VLOOKUP(AC11,入力2!$BV$47:$CE$106,10)</f>
        <v/>
      </c>
      <c r="AO11" s="127">
        <f t="shared" si="1"/>
        <v>8</v>
      </c>
      <c r="AQ11" s="130">
        <v>8</v>
      </c>
      <c r="AR11" s="172" t="s">
        <v>1386</v>
      </c>
      <c r="AS11" s="173"/>
      <c r="AT11" s="173" t="str">
        <f>VLOOKUP(AO11,入力2!$BV$107:$CE$146,4)</f>
        <v/>
      </c>
      <c r="AU11" s="173"/>
      <c r="AV11" s="173"/>
      <c r="AW11" s="173"/>
      <c r="AX11" s="173"/>
      <c r="AY11" s="174"/>
      <c r="AZ11" s="172" t="str">
        <f>VLOOKUP(AO11,入力2!$BV$107:$CE$146,8)</f>
        <v/>
      </c>
      <c r="BA11" s="173"/>
      <c r="BB11" s="173"/>
      <c r="BC11" s="173"/>
      <c r="BD11" s="173"/>
      <c r="BE11" s="174"/>
      <c r="BF11" s="131" t="str">
        <f>IF(RIGHT(VLOOKUP(AO11,入力2!$BV$107:$CE$146,5))="段",LEFT(VLOOKUP(AO11,入力2!$BV$107:$CE$146,5)),"")</f>
        <v/>
      </c>
      <c r="BG11" s="131" t="str">
        <f>IF(RIGHT(VLOOKUP(AO11,入力2!$BV$107:$CE$146,5))="級",LEFT(VLOOKUP(AO11,入力2!$BV$107:$CE$146,5)),"")</f>
        <v/>
      </c>
      <c r="BH11" s="131" t="str">
        <f>LEFT(VLOOKUP(AO11,入力2!$BV$107:$CE$146,6),1)</f>
        <v/>
      </c>
      <c r="BI11" s="132" t="str">
        <f>VLOOKUP(AO11,入力2!$BV$107:$CE$146,9)</f>
        <v/>
      </c>
      <c r="BJ11" s="172" t="str">
        <f>VLOOKUP(AO11,入力2!$BV$107:$CE$146,10)</f>
        <v/>
      </c>
      <c r="BK11" s="173"/>
      <c r="BL11" s="173"/>
      <c r="BM11" s="175"/>
    </row>
    <row r="12" spans="1:66" ht="16.5" customHeight="1">
      <c r="D12" s="348" t="s">
        <v>1357</v>
      </c>
      <c r="E12" s="349"/>
      <c r="F12" s="387">
        <f>入力1!C23</f>
        <v>0</v>
      </c>
      <c r="G12" s="388"/>
      <c r="H12" s="388"/>
      <c r="I12" s="388"/>
      <c r="J12" s="388">
        <f>入力1!D23</f>
        <v>0</v>
      </c>
      <c r="K12" s="388"/>
      <c r="L12" s="388"/>
      <c r="M12" s="391"/>
      <c r="N12" s="349" t="s">
        <v>1357</v>
      </c>
      <c r="O12" s="349"/>
      <c r="P12" s="387">
        <f>入力1!C27</f>
        <v>0</v>
      </c>
      <c r="Q12" s="388"/>
      <c r="R12" s="388"/>
      <c r="S12" s="388"/>
      <c r="T12" s="388"/>
      <c r="U12" s="388">
        <f>入力1!D27</f>
        <v>0</v>
      </c>
      <c r="V12" s="388"/>
      <c r="W12" s="388"/>
      <c r="X12" s="388"/>
      <c r="Y12" s="388"/>
      <c r="Z12" s="389"/>
      <c r="AC12" s="127">
        <f t="shared" si="2"/>
        <v>9</v>
      </c>
      <c r="AE12" s="122">
        <v>9</v>
      </c>
      <c r="AF12" s="188" t="str">
        <f>VLOOKUP(AC12,入力2!$BV$47:$CE$106,4)</f>
        <v/>
      </c>
      <c r="AG12" s="188" t="str">
        <f>VLOOKUP(AC12,入力2!$BV$47:$CE$106,8)</f>
        <v/>
      </c>
      <c r="AH12" s="187" t="str">
        <f>IF(RIGHT(VLOOKUP(AC12,入力2!$BV$47:$CE$106,5))="段",LEFT(VLOOKUP(AC12,入力2!$BV$47:$CE$106,5)),"")</f>
        <v/>
      </c>
      <c r="AI12" s="186" t="str">
        <f>IF(RIGHT(VLOOKUP(AC12,入力2!$BV$47:$CE$106,5))="級",LEFT(VLOOKUP(AC12,入力2!$BV$47:$CE$106,5)),"")</f>
        <v/>
      </c>
      <c r="AJ12" s="186" t="str">
        <f>LEFT(VLOOKUP(AC12,入力2!$BV$47:$CE$106,6),1)</f>
        <v/>
      </c>
      <c r="AK12" s="187" t="str">
        <f>VLOOKUP(AC12,入力2!$BV$47:$CE$106,9)</f>
        <v/>
      </c>
      <c r="AL12" s="250" t="str">
        <f>VLOOKUP(AC12,入力2!$BV$47:$CE$106,10)</f>
        <v/>
      </c>
      <c r="AO12" s="127">
        <f t="shared" si="1"/>
        <v>9</v>
      </c>
      <c r="AQ12" s="121">
        <v>9</v>
      </c>
      <c r="AR12" s="176" t="s">
        <v>1385</v>
      </c>
      <c r="AS12" s="177"/>
      <c r="AT12" s="177" t="str">
        <f>VLOOKUP(AO12,入力2!$BV$107:$CE$146,4)</f>
        <v/>
      </c>
      <c r="AU12" s="177"/>
      <c r="AV12" s="177"/>
      <c r="AW12" s="177"/>
      <c r="AX12" s="177"/>
      <c r="AY12" s="178"/>
      <c r="AZ12" s="176" t="str">
        <f>VLOOKUP(AO12,入力2!$BV$107:$CE$146,8)</f>
        <v/>
      </c>
      <c r="BA12" s="177"/>
      <c r="BB12" s="177"/>
      <c r="BC12" s="177"/>
      <c r="BD12" s="177"/>
      <c r="BE12" s="178"/>
      <c r="BF12" s="112" t="str">
        <f>IF(RIGHT(VLOOKUP(AO12,入力2!$BV$107:$CE$146,5))="段",LEFT(VLOOKUP(AO12,入力2!$BV$107:$CE$146,5)),"")</f>
        <v/>
      </c>
      <c r="BG12" s="112" t="str">
        <f>IF(RIGHT(VLOOKUP(AO12,入力2!$BV$107:$CE$146,5))="級",LEFT(VLOOKUP(AO12,入力2!$BV$107:$CE$146,5)),"")</f>
        <v/>
      </c>
      <c r="BH12" s="112" t="str">
        <f>LEFT(VLOOKUP(AO12,入力2!$BV$107:$CE$146,6),1)</f>
        <v/>
      </c>
      <c r="BI12" s="113" t="str">
        <f>VLOOKUP(AO12,入力2!$BV$107:$CE$146,9)</f>
        <v/>
      </c>
      <c r="BJ12" s="176" t="str">
        <f>VLOOKUP(AO12,入力2!$BV$107:$CE$146,10)</f>
        <v/>
      </c>
      <c r="BK12" s="177"/>
      <c r="BL12" s="177"/>
      <c r="BM12" s="179"/>
    </row>
    <row r="13" spans="1:66" ht="16.5" customHeight="1">
      <c r="D13" s="342" t="s">
        <v>1361</v>
      </c>
      <c r="E13" s="343"/>
      <c r="F13" s="344">
        <f>入力1!C24</f>
        <v>0</v>
      </c>
      <c r="G13" s="345"/>
      <c r="H13" s="345"/>
      <c r="I13" s="345"/>
      <c r="J13" s="345">
        <f>入力1!D24</f>
        <v>0</v>
      </c>
      <c r="K13" s="345"/>
      <c r="L13" s="345"/>
      <c r="M13" s="346"/>
      <c r="N13" s="343" t="s">
        <v>1362</v>
      </c>
      <c r="O13" s="343"/>
      <c r="P13" s="344">
        <f>入力1!C28</f>
        <v>0</v>
      </c>
      <c r="Q13" s="345"/>
      <c r="R13" s="345"/>
      <c r="S13" s="345"/>
      <c r="T13" s="345"/>
      <c r="U13" s="345">
        <f>入力1!D28</f>
        <v>0</v>
      </c>
      <c r="V13" s="345"/>
      <c r="W13" s="345"/>
      <c r="X13" s="345"/>
      <c r="Y13" s="345"/>
      <c r="Z13" s="347"/>
      <c r="AC13" s="127">
        <f t="shared" si="2"/>
        <v>10</v>
      </c>
      <c r="AE13" s="122">
        <v>10</v>
      </c>
      <c r="AF13" s="188" t="str">
        <f>VLOOKUP(AC13,入力2!$BV$47:$CE$106,4)</f>
        <v/>
      </c>
      <c r="AG13" s="188" t="str">
        <f>VLOOKUP(AC13,入力2!$BV$47:$CE$106,8)</f>
        <v/>
      </c>
      <c r="AH13" s="187" t="str">
        <f>IF(RIGHT(VLOOKUP(AC13,入力2!$BV$47:$CE$106,5))="段",LEFT(VLOOKUP(AC13,入力2!$BV$47:$CE$106,5)),"")</f>
        <v/>
      </c>
      <c r="AI13" s="186" t="str">
        <f>IF(RIGHT(VLOOKUP(AC13,入力2!$BV$47:$CE$106,5))="級",LEFT(VLOOKUP(AC13,入力2!$BV$47:$CE$106,5)),"")</f>
        <v/>
      </c>
      <c r="AJ13" s="186" t="str">
        <f>LEFT(VLOOKUP(AC13,入力2!$BV$47:$CE$106,6),1)</f>
        <v/>
      </c>
      <c r="AK13" s="187" t="str">
        <f>VLOOKUP(AC13,入力2!$BV$47:$CE$106,9)</f>
        <v/>
      </c>
      <c r="AL13" s="250" t="str">
        <f>VLOOKUP(AC13,入力2!$BV$47:$CE$106,10)</f>
        <v/>
      </c>
      <c r="AO13" s="127">
        <f t="shared" si="1"/>
        <v>10</v>
      </c>
      <c r="AQ13" s="130">
        <v>10</v>
      </c>
      <c r="AR13" s="172" t="s">
        <v>1386</v>
      </c>
      <c r="AS13" s="173"/>
      <c r="AT13" s="173" t="str">
        <f>VLOOKUP(AO13,入力2!$BV$107:$CE$146,4)</f>
        <v/>
      </c>
      <c r="AU13" s="173"/>
      <c r="AV13" s="173"/>
      <c r="AW13" s="173"/>
      <c r="AX13" s="173"/>
      <c r="AY13" s="174"/>
      <c r="AZ13" s="172" t="str">
        <f>VLOOKUP(AO13,入力2!$BV$107:$CE$146,8)</f>
        <v/>
      </c>
      <c r="BA13" s="173"/>
      <c r="BB13" s="173"/>
      <c r="BC13" s="173"/>
      <c r="BD13" s="173"/>
      <c r="BE13" s="174"/>
      <c r="BF13" s="131" t="str">
        <f>IF(RIGHT(VLOOKUP(AO13,入力2!$BV$107:$CE$146,5))="段",LEFT(VLOOKUP(AO13,入力2!$BV$107:$CE$146,5)),"")</f>
        <v/>
      </c>
      <c r="BG13" s="131" t="str">
        <f>IF(RIGHT(VLOOKUP(AO13,入力2!$BV$107:$CE$146,5))="級",LEFT(VLOOKUP(AO13,入力2!$BV$107:$CE$146,5)),"")</f>
        <v/>
      </c>
      <c r="BH13" s="131" t="str">
        <f>LEFT(VLOOKUP(AO13,入力2!$BV$107:$CE$146,6),1)</f>
        <v/>
      </c>
      <c r="BI13" s="132" t="str">
        <f>VLOOKUP(AO13,入力2!$BV$107:$CE$146,9)</f>
        <v/>
      </c>
      <c r="BJ13" s="172" t="str">
        <f>VLOOKUP(AO13,入力2!$BV$107:$CE$146,10)</f>
        <v/>
      </c>
      <c r="BK13" s="173"/>
      <c r="BL13" s="173"/>
      <c r="BM13" s="175"/>
    </row>
    <row r="14" spans="1:66" ht="16.5" customHeight="1" thickBot="1">
      <c r="D14" s="308" t="s">
        <v>13</v>
      </c>
      <c r="E14" s="309"/>
      <c r="F14" s="310">
        <f>入力1!C25</f>
        <v>0</v>
      </c>
      <c r="G14" s="311"/>
      <c r="H14" s="311"/>
      <c r="I14" s="311"/>
      <c r="J14" s="311"/>
      <c r="K14" s="311"/>
      <c r="L14" s="311"/>
      <c r="M14" s="311"/>
      <c r="N14" s="309" t="s">
        <v>13</v>
      </c>
      <c r="O14" s="309"/>
      <c r="P14" s="310">
        <f>入力1!C29</f>
        <v>0</v>
      </c>
      <c r="Q14" s="311"/>
      <c r="R14" s="311"/>
      <c r="S14" s="311"/>
      <c r="T14" s="311"/>
      <c r="U14" s="311"/>
      <c r="V14" s="311"/>
      <c r="W14" s="311"/>
      <c r="X14" s="311"/>
      <c r="Y14" s="311"/>
      <c r="Z14" s="381"/>
      <c r="AC14" s="127">
        <f t="shared" si="2"/>
        <v>11</v>
      </c>
      <c r="AE14" s="122">
        <v>11</v>
      </c>
      <c r="AF14" s="188" t="str">
        <f>VLOOKUP(AC14,入力2!$BV$47:$CE$106,4)</f>
        <v/>
      </c>
      <c r="AG14" s="188" t="str">
        <f>VLOOKUP(AC14,入力2!$BV$47:$CE$106,8)</f>
        <v/>
      </c>
      <c r="AH14" s="187" t="str">
        <f>IF(RIGHT(VLOOKUP(AC14,入力2!$BV$47:$CE$106,5))="段",LEFT(VLOOKUP(AC14,入力2!$BV$47:$CE$106,5)),"")</f>
        <v/>
      </c>
      <c r="AI14" s="186" t="str">
        <f>IF(RIGHT(VLOOKUP(AC14,入力2!$BV$47:$CE$106,5))="級",LEFT(VLOOKUP(AC14,入力2!$BV$47:$CE$106,5)),"")</f>
        <v/>
      </c>
      <c r="AJ14" s="186" t="str">
        <f>LEFT(VLOOKUP(AC14,入力2!$BV$47:$CE$106,6),1)</f>
        <v/>
      </c>
      <c r="AK14" s="187" t="str">
        <f>VLOOKUP(AC14,入力2!$BV$47:$CE$106,9)</f>
        <v/>
      </c>
      <c r="AL14" s="250" t="str">
        <f>VLOOKUP(AC14,入力2!$BV$47:$CE$106,10)</f>
        <v/>
      </c>
      <c r="AO14" s="127">
        <f t="shared" si="1"/>
        <v>11</v>
      </c>
      <c r="AQ14" s="121">
        <v>11</v>
      </c>
      <c r="AR14" s="176" t="s">
        <v>1385</v>
      </c>
      <c r="AS14" s="177"/>
      <c r="AT14" s="177" t="str">
        <f>VLOOKUP(AO14,入力2!$BV$107:$CE$146,4)</f>
        <v/>
      </c>
      <c r="AU14" s="177"/>
      <c r="AV14" s="177"/>
      <c r="AW14" s="177"/>
      <c r="AX14" s="177"/>
      <c r="AY14" s="178"/>
      <c r="AZ14" s="176" t="str">
        <f>VLOOKUP(AO14,入力2!$BV$107:$CE$146,8)</f>
        <v/>
      </c>
      <c r="BA14" s="177"/>
      <c r="BB14" s="177"/>
      <c r="BC14" s="177"/>
      <c r="BD14" s="177"/>
      <c r="BE14" s="178"/>
      <c r="BF14" s="112" t="str">
        <f>IF(RIGHT(VLOOKUP(AO14,入力2!$BV$107:$CE$146,5))="段",LEFT(VLOOKUP(AO14,入力2!$BV$107:$CE$146,5)),"")</f>
        <v/>
      </c>
      <c r="BG14" s="112" t="str">
        <f>IF(RIGHT(VLOOKUP(AO14,入力2!$BV$107:$CE$146,5))="級",LEFT(VLOOKUP(AO14,入力2!$BV$107:$CE$146,5)),"")</f>
        <v/>
      </c>
      <c r="BH14" s="112" t="str">
        <f>LEFT(VLOOKUP(AO14,入力2!$BV$107:$CE$146,6),1)</f>
        <v/>
      </c>
      <c r="BI14" s="113" t="str">
        <f>VLOOKUP(AO14,入力2!$BV$107:$CE$146,9)</f>
        <v/>
      </c>
      <c r="BJ14" s="176" t="str">
        <f>VLOOKUP(AO14,入力2!$BV$107:$CE$146,10)</f>
        <v/>
      </c>
      <c r="BK14" s="177"/>
      <c r="BL14" s="177"/>
      <c r="BM14" s="179"/>
    </row>
    <row r="15" spans="1:66" ht="16.5" customHeight="1">
      <c r="AC15" s="127">
        <f t="shared" si="2"/>
        <v>12</v>
      </c>
      <c r="AE15" s="122">
        <v>12</v>
      </c>
      <c r="AF15" s="188" t="str">
        <f>VLOOKUP(AC15,入力2!$BV$47:$CE$106,4)</f>
        <v/>
      </c>
      <c r="AG15" s="188" t="str">
        <f>VLOOKUP(AC15,入力2!$BV$47:$CE$106,8)</f>
        <v/>
      </c>
      <c r="AH15" s="187" t="str">
        <f>IF(RIGHT(VLOOKUP(AC15,入力2!$BV$47:$CE$106,5))="段",LEFT(VLOOKUP(AC15,入力2!$BV$47:$CE$106,5)),"")</f>
        <v/>
      </c>
      <c r="AI15" s="186" t="str">
        <f>IF(RIGHT(VLOOKUP(AC15,入力2!$BV$47:$CE$106,5))="級",LEFT(VLOOKUP(AC15,入力2!$BV$47:$CE$106,5)),"")</f>
        <v/>
      </c>
      <c r="AJ15" s="186" t="str">
        <f>LEFT(VLOOKUP(AC15,入力2!$BV$47:$CE$106,6),1)</f>
        <v/>
      </c>
      <c r="AK15" s="187" t="str">
        <f>VLOOKUP(AC15,入力2!$BV$47:$CE$106,9)</f>
        <v/>
      </c>
      <c r="AL15" s="250" t="str">
        <f>VLOOKUP(AC15,入力2!$BV$47:$CE$106,10)</f>
        <v/>
      </c>
      <c r="AO15" s="127">
        <f t="shared" si="1"/>
        <v>12</v>
      </c>
      <c r="AQ15" s="130">
        <v>12</v>
      </c>
      <c r="AR15" s="172" t="s">
        <v>1386</v>
      </c>
      <c r="AS15" s="173"/>
      <c r="AT15" s="173" t="str">
        <f>VLOOKUP(AO15,入力2!$BV$107:$CE$146,4)</f>
        <v/>
      </c>
      <c r="AU15" s="173"/>
      <c r="AV15" s="173"/>
      <c r="AW15" s="173"/>
      <c r="AX15" s="173"/>
      <c r="AY15" s="174"/>
      <c r="AZ15" s="172" t="str">
        <f>VLOOKUP(AO15,入力2!$BV$107:$CE$146,8)</f>
        <v/>
      </c>
      <c r="BA15" s="173"/>
      <c r="BB15" s="173"/>
      <c r="BC15" s="173"/>
      <c r="BD15" s="173"/>
      <c r="BE15" s="174"/>
      <c r="BF15" s="131" t="str">
        <f>IF(RIGHT(VLOOKUP(AO15,入力2!$BV$107:$CE$146,5))="段",LEFT(VLOOKUP(AO15,入力2!$BV$107:$CE$146,5)),"")</f>
        <v/>
      </c>
      <c r="BG15" s="131" t="str">
        <f>IF(RIGHT(VLOOKUP(AO15,入力2!$BV$107:$CE$146,5))="級",LEFT(VLOOKUP(AO15,入力2!$BV$107:$CE$146,5)),"")</f>
        <v/>
      </c>
      <c r="BH15" s="131" t="str">
        <f>LEFT(VLOOKUP(AO15,入力2!$BV$107:$CE$146,6),1)</f>
        <v/>
      </c>
      <c r="BI15" s="132" t="str">
        <f>VLOOKUP(AO15,入力2!$BV$107:$CE$146,9)</f>
        <v/>
      </c>
      <c r="BJ15" s="172" t="str">
        <f>VLOOKUP(AO15,入力2!$BV$107:$CE$146,10)</f>
        <v/>
      </c>
      <c r="BK15" s="173"/>
      <c r="BL15" s="173"/>
      <c r="BM15" s="175"/>
    </row>
    <row r="16" spans="1:66" s="127" customFormat="1" ht="16.5" customHeight="1" thickBot="1">
      <c r="A16" s="133">
        <v>1</v>
      </c>
      <c r="B16" s="133"/>
      <c r="D16" s="149" t="s">
        <v>1550</v>
      </c>
      <c r="E16" s="149"/>
      <c r="F16" s="149"/>
      <c r="H16" s="126"/>
      <c r="I16" s="126"/>
      <c r="J16" s="126"/>
      <c r="K16" s="126"/>
      <c r="L16" s="126"/>
      <c r="M16" s="126"/>
      <c r="N16" s="126"/>
      <c r="O16" s="126"/>
      <c r="P16" s="306" t="s">
        <v>1549</v>
      </c>
      <c r="Q16" s="306"/>
      <c r="R16" s="306"/>
      <c r="S16" s="306"/>
      <c r="T16" s="306"/>
      <c r="U16" s="306"/>
      <c r="V16" s="306"/>
      <c r="W16" s="306"/>
      <c r="X16" s="306"/>
      <c r="Y16" s="306"/>
      <c r="Z16" s="306"/>
      <c r="AB16" s="133"/>
      <c r="AC16" s="127">
        <f t="shared" si="2"/>
        <v>13</v>
      </c>
      <c r="AD16"/>
      <c r="AE16" s="122">
        <v>13</v>
      </c>
      <c r="AF16" s="188" t="str">
        <f>VLOOKUP(AC16,入力2!$BV$47:$CE$106,4)</f>
        <v/>
      </c>
      <c r="AG16" s="188" t="str">
        <f>VLOOKUP(AC16,入力2!$BV$47:$CE$106,8)</f>
        <v/>
      </c>
      <c r="AH16" s="187" t="str">
        <f>IF(RIGHT(VLOOKUP(AC16,入力2!$BV$47:$CE$106,5))="段",LEFT(VLOOKUP(AC16,入力2!$BV$47:$CE$106,5)),"")</f>
        <v/>
      </c>
      <c r="AI16" s="186" t="str">
        <f>IF(RIGHT(VLOOKUP(AC16,入力2!$BV$47:$CE$106,5))="級",LEFT(VLOOKUP(AC16,入力2!$BV$47:$CE$106,5)),"")</f>
        <v/>
      </c>
      <c r="AJ16" s="186" t="str">
        <f>LEFT(VLOOKUP(AC16,入力2!$BV$47:$CE$106,6),1)</f>
        <v/>
      </c>
      <c r="AK16" s="187" t="str">
        <f>VLOOKUP(AC16,入力2!$BV$47:$CE$106,9)</f>
        <v/>
      </c>
      <c r="AL16" s="250" t="str">
        <f>VLOOKUP(AC16,入力2!$BV$47:$CE$106,10)</f>
        <v/>
      </c>
      <c r="AO16" s="127">
        <f t="shared" si="1"/>
        <v>13</v>
      </c>
      <c r="AQ16" s="121">
        <v>13</v>
      </c>
      <c r="AR16" s="176" t="s">
        <v>1385</v>
      </c>
      <c r="AS16" s="177"/>
      <c r="AT16" s="177" t="str">
        <f>VLOOKUP(AO16,入力2!$BV$107:$CE$146,4)</f>
        <v/>
      </c>
      <c r="AU16" s="177"/>
      <c r="AV16" s="177"/>
      <c r="AW16" s="177"/>
      <c r="AX16" s="177"/>
      <c r="AY16" s="178"/>
      <c r="AZ16" s="176" t="str">
        <f>VLOOKUP(AO16,入力2!$BV$107:$CE$146,8)</f>
        <v/>
      </c>
      <c r="BA16" s="177"/>
      <c r="BB16" s="177"/>
      <c r="BC16" s="177"/>
      <c r="BD16" s="177"/>
      <c r="BE16" s="178"/>
      <c r="BF16" s="112" t="str">
        <f>IF(RIGHT(VLOOKUP(AO16,入力2!$BV$107:$CE$146,5))="段",LEFT(VLOOKUP(AO16,入力2!$BV$107:$CE$146,5)),"")</f>
        <v/>
      </c>
      <c r="BG16" s="112" t="str">
        <f>IF(RIGHT(VLOOKUP(AO16,入力2!$BV$107:$CE$146,5))="級",LEFT(VLOOKUP(AO16,入力2!$BV$107:$CE$146,5)),"")</f>
        <v/>
      </c>
      <c r="BH16" s="112" t="str">
        <f>LEFT(VLOOKUP(AO16,入力2!$BV$107:$CE$146,6),1)</f>
        <v/>
      </c>
      <c r="BI16" s="113" t="str">
        <f>VLOOKUP(AO16,入力2!$BV$107:$CE$146,9)</f>
        <v/>
      </c>
      <c r="BJ16" s="176" t="str">
        <f>VLOOKUP(AO16,入力2!$BV$107:$CE$146,10)</f>
        <v/>
      </c>
      <c r="BK16" s="177"/>
      <c r="BL16" s="177"/>
      <c r="BM16" s="179"/>
    </row>
    <row r="17" spans="1:65" ht="16.5" customHeight="1">
      <c r="D17" s="118" t="s">
        <v>1365</v>
      </c>
      <c r="E17" s="333" t="s">
        <v>1366</v>
      </c>
      <c r="F17" s="334"/>
      <c r="G17" s="334"/>
      <c r="H17" s="334"/>
      <c r="I17" s="334"/>
      <c r="J17" s="334"/>
      <c r="K17" s="334"/>
      <c r="L17" s="335"/>
      <c r="M17" s="336" t="s">
        <v>1367</v>
      </c>
      <c r="N17" s="337"/>
      <c r="O17" s="337"/>
      <c r="P17" s="337"/>
      <c r="Q17" s="337"/>
      <c r="R17" s="338"/>
      <c r="S17" s="119" t="s">
        <v>1496</v>
      </c>
      <c r="T17" s="120" t="s">
        <v>1497</v>
      </c>
      <c r="U17" s="119" t="s">
        <v>1368</v>
      </c>
      <c r="V17" s="120" t="s">
        <v>1369</v>
      </c>
      <c r="W17" s="333" t="s">
        <v>1415</v>
      </c>
      <c r="X17" s="334"/>
      <c r="Y17" s="334"/>
      <c r="Z17" s="339"/>
      <c r="AC17" s="127">
        <f t="shared" si="2"/>
        <v>14</v>
      </c>
      <c r="AE17" s="122">
        <v>14</v>
      </c>
      <c r="AF17" s="188" t="str">
        <f>VLOOKUP(AC17,入力2!$BV$47:$CE$106,4)</f>
        <v/>
      </c>
      <c r="AG17" s="188" t="str">
        <f>VLOOKUP(AC17,入力2!$BV$47:$CE$106,8)</f>
        <v/>
      </c>
      <c r="AH17" s="187" t="str">
        <f>IF(RIGHT(VLOOKUP(AC17,入力2!$BV$47:$CE$106,5))="段",LEFT(VLOOKUP(AC17,入力2!$BV$47:$CE$106,5)),"")</f>
        <v/>
      </c>
      <c r="AI17" s="186" t="str">
        <f>IF(RIGHT(VLOOKUP(AC17,入力2!$BV$47:$CE$106,5))="級",LEFT(VLOOKUP(AC17,入力2!$BV$47:$CE$106,5)),"")</f>
        <v/>
      </c>
      <c r="AJ17" s="186" t="str">
        <f>LEFT(VLOOKUP(AC17,入力2!$BV$47:$CE$106,6),1)</f>
        <v/>
      </c>
      <c r="AK17" s="187" t="str">
        <f>VLOOKUP(AC17,入力2!$BV$47:$CE$106,9)</f>
        <v/>
      </c>
      <c r="AL17" s="250" t="str">
        <f>VLOOKUP(AC17,入力2!$BV$47:$CE$106,10)</f>
        <v/>
      </c>
      <c r="AO17" s="127">
        <f t="shared" si="1"/>
        <v>14</v>
      </c>
      <c r="AQ17" s="130">
        <v>14</v>
      </c>
      <c r="AR17" s="172" t="s">
        <v>1386</v>
      </c>
      <c r="AS17" s="173"/>
      <c r="AT17" s="173" t="str">
        <f>VLOOKUP(AO17,入力2!$BV$107:$CE$146,4)</f>
        <v/>
      </c>
      <c r="AU17" s="173"/>
      <c r="AV17" s="173"/>
      <c r="AW17" s="173"/>
      <c r="AX17" s="173"/>
      <c r="AY17" s="174"/>
      <c r="AZ17" s="172" t="str">
        <f>VLOOKUP(AO17,入力2!$BV$107:$CE$146,8)</f>
        <v/>
      </c>
      <c r="BA17" s="173"/>
      <c r="BB17" s="173"/>
      <c r="BC17" s="173"/>
      <c r="BD17" s="173"/>
      <c r="BE17" s="174"/>
      <c r="BF17" s="131" t="str">
        <f>IF(RIGHT(VLOOKUP(AO17,入力2!$BV$107:$CE$146,5))="段",LEFT(VLOOKUP(AO17,入力2!$BV$107:$CE$146,5)),"")</f>
        <v/>
      </c>
      <c r="BG17" s="131" t="str">
        <f>IF(RIGHT(VLOOKUP(AO17,入力2!$BV$107:$CE$146,5))="級",LEFT(VLOOKUP(AO17,入力2!$BV$107:$CE$146,5)),"")</f>
        <v/>
      </c>
      <c r="BH17" s="131" t="str">
        <f>LEFT(VLOOKUP(AO17,入力2!$BV$107:$CE$146,6),1)</f>
        <v/>
      </c>
      <c r="BI17" s="132" t="str">
        <f>VLOOKUP(AO17,入力2!$BV$107:$CE$146,9)</f>
        <v/>
      </c>
      <c r="BJ17" s="172" t="str">
        <f>VLOOKUP(AO17,入力2!$BV$107:$CE$146,10)</f>
        <v/>
      </c>
      <c r="BK17" s="173"/>
      <c r="BL17" s="173"/>
      <c r="BM17" s="175"/>
    </row>
    <row r="18" spans="1:65" ht="16.5" customHeight="1">
      <c r="A18">
        <f>(A16-1)*5+1</f>
        <v>1</v>
      </c>
      <c r="D18" s="121">
        <v>1</v>
      </c>
      <c r="E18" s="328" t="str">
        <f>VLOOKUP(A18,入力2!$BV$5:$CE$46,4)</f>
        <v/>
      </c>
      <c r="F18" s="329"/>
      <c r="G18" s="329"/>
      <c r="H18" s="329"/>
      <c r="I18" s="329"/>
      <c r="J18" s="329"/>
      <c r="K18" s="329"/>
      <c r="L18" s="330"/>
      <c r="M18" s="328" t="str">
        <f>VLOOKUP(A18,入力2!$BV$5:$CE$46,8)</f>
        <v/>
      </c>
      <c r="N18" s="329"/>
      <c r="O18" s="329"/>
      <c r="P18" s="329"/>
      <c r="Q18" s="329"/>
      <c r="R18" s="330"/>
      <c r="S18" s="112" t="str">
        <f>IF(RIGHT(VLOOKUP(A18,入力2!$BV$5:$CE$46,5))="段",LEFT(VLOOKUP(A18,入力2!$BV$5:$CE$46,5)),"")</f>
        <v/>
      </c>
      <c r="T18" s="112" t="str">
        <f>IF(RIGHT(VLOOKUP(A18,入力2!$BV$5:$CE$46,5))="級",LEFT(VLOOKUP(A18,入力2!$BV$5:$CE$46,5)),"")</f>
        <v/>
      </c>
      <c r="U18" s="112" t="str">
        <f>LEFT(VLOOKUP(A18,入力2!$BV$5:$CE$46,6),1)</f>
        <v/>
      </c>
      <c r="V18" s="113" t="str">
        <f>VLOOKUP(A18,入力2!$BV$5:$CE$46,9)</f>
        <v/>
      </c>
      <c r="W18" s="328" t="str">
        <f>VLOOKUP(A18,入力2!$BV$5:$CE$46,10)</f>
        <v/>
      </c>
      <c r="X18" s="329"/>
      <c r="Y18" s="329"/>
      <c r="Z18" s="331"/>
      <c r="AC18" s="127">
        <f t="shared" si="2"/>
        <v>15</v>
      </c>
      <c r="AE18" s="122">
        <v>15</v>
      </c>
      <c r="AF18" s="188" t="str">
        <f>VLOOKUP(AC18,入力2!$BV$47:$CE$106,4)</f>
        <v/>
      </c>
      <c r="AG18" s="188" t="str">
        <f>VLOOKUP(AC18,入力2!$BV$47:$CE$106,8)</f>
        <v/>
      </c>
      <c r="AH18" s="187" t="str">
        <f>IF(RIGHT(VLOOKUP(AC18,入力2!$BV$47:$CE$106,5))="段",LEFT(VLOOKUP(AC18,入力2!$BV$47:$CE$106,5)),"")</f>
        <v/>
      </c>
      <c r="AI18" s="186" t="str">
        <f>IF(RIGHT(VLOOKUP(AC18,入力2!$BV$47:$CE$106,5))="級",LEFT(VLOOKUP(AC18,入力2!$BV$47:$CE$106,5)),"")</f>
        <v/>
      </c>
      <c r="AJ18" s="186" t="str">
        <f>LEFT(VLOOKUP(AC18,入力2!$BV$47:$CE$106,6),1)</f>
        <v/>
      </c>
      <c r="AK18" s="187" t="str">
        <f>VLOOKUP(AC18,入力2!$BV$47:$CE$106,9)</f>
        <v/>
      </c>
      <c r="AL18" s="250" t="str">
        <f>VLOOKUP(AC18,入力2!$BV$47:$CE$106,10)</f>
        <v/>
      </c>
      <c r="AO18" s="127">
        <f t="shared" si="1"/>
        <v>15</v>
      </c>
      <c r="AQ18" s="121">
        <v>15</v>
      </c>
      <c r="AR18" s="176" t="s">
        <v>1385</v>
      </c>
      <c r="AS18" s="177"/>
      <c r="AT18" s="177" t="str">
        <f>VLOOKUP(AO18,入力2!$BV$107:$CE$146,4)</f>
        <v/>
      </c>
      <c r="AU18" s="177"/>
      <c r="AV18" s="177"/>
      <c r="AW18" s="177"/>
      <c r="AX18" s="177"/>
      <c r="AY18" s="178"/>
      <c r="AZ18" s="176" t="str">
        <f>VLOOKUP(AO18,入力2!$BV$107:$CE$146,8)</f>
        <v/>
      </c>
      <c r="BA18" s="177"/>
      <c r="BB18" s="177"/>
      <c r="BC18" s="177"/>
      <c r="BD18" s="177"/>
      <c r="BE18" s="178"/>
      <c r="BF18" s="112" t="str">
        <f>IF(RIGHT(VLOOKUP(AO18,入力2!$BV$107:$CE$146,5))="段",LEFT(VLOOKUP(AO18,入力2!$BV$107:$CE$146,5)),"")</f>
        <v/>
      </c>
      <c r="BG18" s="112" t="str">
        <f>IF(RIGHT(VLOOKUP(AO18,入力2!$BV$107:$CE$146,5))="級",LEFT(VLOOKUP(AO18,入力2!$BV$107:$CE$146,5)),"")</f>
        <v/>
      </c>
      <c r="BH18" s="112" t="str">
        <f>LEFT(VLOOKUP(AO18,入力2!$BV$107:$CE$146,6),1)</f>
        <v/>
      </c>
      <c r="BI18" s="113" t="str">
        <f>VLOOKUP(AO18,入力2!$BV$107:$CE$146,9)</f>
        <v/>
      </c>
      <c r="BJ18" s="176" t="str">
        <f>VLOOKUP(AO18,入力2!$BV$107:$CE$146,10)</f>
        <v/>
      </c>
      <c r="BK18" s="177"/>
      <c r="BL18" s="177"/>
      <c r="BM18" s="179"/>
    </row>
    <row r="19" spans="1:65" ht="16.5" customHeight="1">
      <c r="A19">
        <f>A18+1</f>
        <v>2</v>
      </c>
      <c r="D19" s="122">
        <v>2</v>
      </c>
      <c r="E19" s="319" t="str">
        <f>VLOOKUP(A19,入力2!$BV$5:$CE$46,4)</f>
        <v/>
      </c>
      <c r="F19" s="320"/>
      <c r="G19" s="320"/>
      <c r="H19" s="320"/>
      <c r="I19" s="320"/>
      <c r="J19" s="320"/>
      <c r="K19" s="320"/>
      <c r="L19" s="321"/>
      <c r="M19" s="319" t="str">
        <f>VLOOKUP(A19,入力2!$BV$5:$CE$46,8)</f>
        <v/>
      </c>
      <c r="N19" s="320"/>
      <c r="O19" s="320"/>
      <c r="P19" s="320"/>
      <c r="Q19" s="320"/>
      <c r="R19" s="321"/>
      <c r="S19" s="112" t="str">
        <f>IF(RIGHT(VLOOKUP(A19,入力2!$BV$5:$CE$46,5))="段",LEFT(VLOOKUP(A19,入力2!$BV$5:$CE$46,5)),"")</f>
        <v/>
      </c>
      <c r="T19" s="112" t="str">
        <f>IF(RIGHT(VLOOKUP(A19,入力2!$BV$5:$CE$46,5))="級",LEFT(VLOOKUP(A19,入力2!$BV$5:$CE$46,5)),"")</f>
        <v/>
      </c>
      <c r="U19" s="112" t="str">
        <f>LEFT(VLOOKUP(A19,入力2!$BV$5:$CE$46,6),1)</f>
        <v/>
      </c>
      <c r="V19" s="113" t="str">
        <f>VLOOKUP(A19,入力2!$BV$5:$CE$46,9)</f>
        <v/>
      </c>
      <c r="W19" s="319" t="str">
        <f>VLOOKUP(A19,入力2!$BV$5:$CE$46,10)</f>
        <v/>
      </c>
      <c r="X19" s="320"/>
      <c r="Y19" s="320"/>
      <c r="Z19" s="322"/>
      <c r="AC19" s="127">
        <f t="shared" si="2"/>
        <v>16</v>
      </c>
      <c r="AE19" s="122">
        <v>16</v>
      </c>
      <c r="AF19" s="188" t="str">
        <f>VLOOKUP(AC19,入力2!$BV$47:$CE$106,4)</f>
        <v/>
      </c>
      <c r="AG19" s="188" t="str">
        <f>VLOOKUP(AC19,入力2!$BV$47:$CE$106,8)</f>
        <v/>
      </c>
      <c r="AH19" s="187" t="str">
        <f>IF(RIGHT(VLOOKUP(AC19,入力2!$BV$47:$CE$106,5))="段",LEFT(VLOOKUP(AC19,入力2!$BV$47:$CE$106,5)),"")</f>
        <v/>
      </c>
      <c r="AI19" s="186" t="str">
        <f>IF(RIGHT(VLOOKUP(AC19,入力2!$BV$47:$CE$106,5))="級",LEFT(VLOOKUP(AC19,入力2!$BV$47:$CE$106,5)),"")</f>
        <v/>
      </c>
      <c r="AJ19" s="186" t="str">
        <f>LEFT(VLOOKUP(AC19,入力2!$BV$47:$CE$106,6),1)</f>
        <v/>
      </c>
      <c r="AK19" s="187" t="str">
        <f>VLOOKUP(AC19,入力2!$BV$47:$CE$106,9)</f>
        <v/>
      </c>
      <c r="AL19" s="250" t="str">
        <f>VLOOKUP(AC19,入力2!$BV$47:$CE$106,10)</f>
        <v/>
      </c>
      <c r="AO19" s="127">
        <f t="shared" si="1"/>
        <v>16</v>
      </c>
      <c r="AQ19" s="130">
        <v>16</v>
      </c>
      <c r="AR19" s="172" t="s">
        <v>1386</v>
      </c>
      <c r="AS19" s="173"/>
      <c r="AT19" s="173" t="str">
        <f>VLOOKUP(AO19,入力2!$BV$107:$CE$146,4)</f>
        <v/>
      </c>
      <c r="AU19" s="173"/>
      <c r="AV19" s="173"/>
      <c r="AW19" s="173"/>
      <c r="AX19" s="173"/>
      <c r="AY19" s="174"/>
      <c r="AZ19" s="172" t="str">
        <f>VLOOKUP(AO19,入力2!$BV$107:$CE$146,8)</f>
        <v/>
      </c>
      <c r="BA19" s="173"/>
      <c r="BB19" s="173"/>
      <c r="BC19" s="173"/>
      <c r="BD19" s="173"/>
      <c r="BE19" s="174"/>
      <c r="BF19" s="131" t="str">
        <f>IF(RIGHT(VLOOKUP(AO19,入力2!$BV$107:$CE$146,5))="段",LEFT(VLOOKUP(AO19,入力2!$BV$107:$CE$146,5)),"")</f>
        <v/>
      </c>
      <c r="BG19" s="131" t="str">
        <f>IF(RIGHT(VLOOKUP(AO19,入力2!$BV$107:$CE$146,5))="級",LEFT(VLOOKUP(AO19,入力2!$BV$107:$CE$146,5)),"")</f>
        <v/>
      </c>
      <c r="BH19" s="131" t="str">
        <f>LEFT(VLOOKUP(AO19,入力2!$BV$107:$CE$146,6),1)</f>
        <v/>
      </c>
      <c r="BI19" s="132" t="str">
        <f>VLOOKUP(AO19,入力2!$BV$107:$CE$146,9)</f>
        <v/>
      </c>
      <c r="BJ19" s="172" t="str">
        <f>VLOOKUP(AO19,入力2!$BV$107:$CE$146,10)</f>
        <v/>
      </c>
      <c r="BK19" s="173"/>
      <c r="BL19" s="173"/>
      <c r="BM19" s="175"/>
    </row>
    <row r="20" spans="1:65" ht="16.5" customHeight="1">
      <c r="A20">
        <f t="shared" ref="A20:A22" si="3">A19+1</f>
        <v>3</v>
      </c>
      <c r="D20" s="122">
        <v>3</v>
      </c>
      <c r="E20" s="319" t="str">
        <f>VLOOKUP(A20,入力2!$BV$5:$CE$46,4)</f>
        <v/>
      </c>
      <c r="F20" s="320"/>
      <c r="G20" s="320"/>
      <c r="H20" s="320"/>
      <c r="I20" s="320"/>
      <c r="J20" s="320"/>
      <c r="K20" s="320"/>
      <c r="L20" s="321"/>
      <c r="M20" s="319" t="str">
        <f>VLOOKUP(A20,入力2!$BV$5:$CE$46,8)</f>
        <v/>
      </c>
      <c r="N20" s="320"/>
      <c r="O20" s="320"/>
      <c r="P20" s="320"/>
      <c r="Q20" s="320"/>
      <c r="R20" s="321"/>
      <c r="S20" s="112" t="str">
        <f>IF(RIGHT(VLOOKUP(A20,入力2!$BV$5:$CE$46,5))="段",LEFT(VLOOKUP(A20,入力2!$BV$5:$CE$46,5)),"")</f>
        <v/>
      </c>
      <c r="T20" s="112" t="str">
        <f>IF(RIGHT(VLOOKUP(A20,入力2!$BV$5:$CE$46,5))="級",LEFT(VLOOKUP(A20,入力2!$BV$5:$CE$46,5)),"")</f>
        <v/>
      </c>
      <c r="U20" s="112" t="str">
        <f>LEFT(VLOOKUP(A20,入力2!$BV$5:$CE$46,6),1)</f>
        <v/>
      </c>
      <c r="V20" s="113" t="str">
        <f>VLOOKUP(A20,入力2!$BV$5:$CE$46,9)</f>
        <v/>
      </c>
      <c r="W20" s="319" t="str">
        <f>VLOOKUP(A20,入力2!$BV$5:$CE$46,10)</f>
        <v/>
      </c>
      <c r="X20" s="320"/>
      <c r="Y20" s="320"/>
      <c r="Z20" s="322"/>
      <c r="AC20" s="127">
        <f t="shared" si="2"/>
        <v>17</v>
      </c>
      <c r="AE20" s="122">
        <v>17</v>
      </c>
      <c r="AF20" s="188" t="str">
        <f>VLOOKUP(AC20,入力2!$BV$47:$CE$106,4)</f>
        <v/>
      </c>
      <c r="AG20" s="188" t="str">
        <f>VLOOKUP(AC20,入力2!$BV$47:$CE$106,8)</f>
        <v/>
      </c>
      <c r="AH20" s="187" t="str">
        <f>IF(RIGHT(VLOOKUP(AC20,入力2!$BV$47:$CE$106,5))="段",LEFT(VLOOKUP(AC20,入力2!$BV$47:$CE$106,5)),"")</f>
        <v/>
      </c>
      <c r="AI20" s="186" t="str">
        <f>IF(RIGHT(VLOOKUP(AC20,入力2!$BV$47:$CE$106,5))="級",LEFT(VLOOKUP(AC20,入力2!$BV$47:$CE$106,5)),"")</f>
        <v/>
      </c>
      <c r="AJ20" s="186" t="str">
        <f>LEFT(VLOOKUP(AC20,入力2!$BV$47:$CE$106,6),1)</f>
        <v/>
      </c>
      <c r="AK20" s="187" t="str">
        <f>VLOOKUP(AC20,入力2!$BV$47:$CE$106,9)</f>
        <v/>
      </c>
      <c r="AL20" s="250" t="str">
        <f>VLOOKUP(AC20,入力2!$BV$47:$CE$106,10)</f>
        <v/>
      </c>
      <c r="AO20" s="127">
        <f t="shared" si="1"/>
        <v>17</v>
      </c>
      <c r="AQ20" s="121">
        <v>17</v>
      </c>
      <c r="AR20" s="176" t="s">
        <v>1385</v>
      </c>
      <c r="AS20" s="177"/>
      <c r="AT20" s="177" t="str">
        <f>VLOOKUP(AO20,入力2!$BV$107:$CE$146,4)</f>
        <v/>
      </c>
      <c r="AU20" s="177"/>
      <c r="AV20" s="177"/>
      <c r="AW20" s="177"/>
      <c r="AX20" s="177"/>
      <c r="AY20" s="178"/>
      <c r="AZ20" s="176" t="str">
        <f>VLOOKUP(AO20,入力2!$BV$107:$CE$146,8)</f>
        <v/>
      </c>
      <c r="BA20" s="177"/>
      <c r="BB20" s="177"/>
      <c r="BC20" s="177"/>
      <c r="BD20" s="177"/>
      <c r="BE20" s="178"/>
      <c r="BF20" s="112" t="str">
        <f>IF(RIGHT(VLOOKUP(AO20,入力2!$BV$107:$CE$146,5))="段",LEFT(VLOOKUP(AO20,入力2!$BV$107:$CE$146,5)),"")</f>
        <v/>
      </c>
      <c r="BG20" s="112" t="str">
        <f>IF(RIGHT(VLOOKUP(AO20,入力2!$BV$107:$CE$146,5))="級",LEFT(VLOOKUP(AO20,入力2!$BV$107:$CE$146,5)),"")</f>
        <v/>
      </c>
      <c r="BH20" s="112" t="str">
        <f>LEFT(VLOOKUP(AO20,入力2!$BV$107:$CE$146,6),1)</f>
        <v/>
      </c>
      <c r="BI20" s="113" t="str">
        <f>VLOOKUP(AO20,入力2!$BV$107:$CE$146,9)</f>
        <v/>
      </c>
      <c r="BJ20" s="176" t="str">
        <f>VLOOKUP(AO20,入力2!$BV$107:$CE$146,10)</f>
        <v/>
      </c>
      <c r="BK20" s="177"/>
      <c r="BL20" s="177"/>
      <c r="BM20" s="179"/>
    </row>
    <row r="21" spans="1:65" ht="16.5" customHeight="1">
      <c r="A21">
        <f t="shared" si="3"/>
        <v>4</v>
      </c>
      <c r="D21" s="122">
        <v>4</v>
      </c>
      <c r="E21" s="319" t="str">
        <f>VLOOKUP(A21,入力2!$BV$5:$CE$46,4)</f>
        <v/>
      </c>
      <c r="F21" s="320"/>
      <c r="G21" s="320"/>
      <c r="H21" s="320"/>
      <c r="I21" s="320"/>
      <c r="J21" s="320"/>
      <c r="K21" s="320"/>
      <c r="L21" s="321"/>
      <c r="M21" s="319" t="str">
        <f>VLOOKUP(A21,入力2!$BV$5:$CE$46,8)</f>
        <v/>
      </c>
      <c r="N21" s="320"/>
      <c r="O21" s="320"/>
      <c r="P21" s="320"/>
      <c r="Q21" s="320"/>
      <c r="R21" s="321"/>
      <c r="S21" s="112" t="str">
        <f>IF(RIGHT(VLOOKUP(A21,入力2!$BV$5:$CE$46,5))="段",LEFT(VLOOKUP(A21,入力2!$BV$5:$CE$46,5)),"")</f>
        <v/>
      </c>
      <c r="T21" s="112" t="str">
        <f>IF(RIGHT(VLOOKUP(A21,入力2!$BV$5:$CE$46,5))="級",LEFT(VLOOKUP(A21,入力2!$BV$5:$CE$46,5)),"")</f>
        <v/>
      </c>
      <c r="U21" s="112" t="str">
        <f>LEFT(VLOOKUP(A21,入力2!$BV$5:$CE$46,6),1)</f>
        <v/>
      </c>
      <c r="V21" s="113" t="str">
        <f>VLOOKUP(A21,入力2!$BV$5:$CE$46,9)</f>
        <v/>
      </c>
      <c r="W21" s="319" t="str">
        <f>VLOOKUP(A21,入力2!$BV$5:$CE$46,10)</f>
        <v/>
      </c>
      <c r="X21" s="320"/>
      <c r="Y21" s="320"/>
      <c r="Z21" s="322"/>
      <c r="AC21" s="127">
        <f t="shared" si="2"/>
        <v>18</v>
      </c>
      <c r="AE21" s="122">
        <v>18</v>
      </c>
      <c r="AF21" s="188" t="str">
        <f>VLOOKUP(AC21,入力2!$BV$47:$CE$106,4)</f>
        <v/>
      </c>
      <c r="AG21" s="188" t="str">
        <f>VLOOKUP(AC21,入力2!$BV$47:$CE$106,8)</f>
        <v/>
      </c>
      <c r="AH21" s="187" t="str">
        <f>IF(RIGHT(VLOOKUP(AC21,入力2!$BV$47:$CE$106,5))="段",LEFT(VLOOKUP(AC21,入力2!$BV$47:$CE$106,5)),"")</f>
        <v/>
      </c>
      <c r="AI21" s="186" t="str">
        <f>IF(RIGHT(VLOOKUP(AC21,入力2!$BV$47:$CE$106,5))="級",LEFT(VLOOKUP(AC21,入力2!$BV$47:$CE$106,5)),"")</f>
        <v/>
      </c>
      <c r="AJ21" s="186" t="str">
        <f>LEFT(VLOOKUP(AC21,入力2!$BV$47:$CE$106,6),1)</f>
        <v/>
      </c>
      <c r="AK21" s="187" t="str">
        <f>VLOOKUP(AC21,入力2!$BV$47:$CE$106,9)</f>
        <v/>
      </c>
      <c r="AL21" s="250" t="str">
        <f>VLOOKUP(AC21,入力2!$BV$47:$CE$106,10)</f>
        <v/>
      </c>
      <c r="AO21" s="127">
        <f t="shared" si="1"/>
        <v>18</v>
      </c>
      <c r="AQ21" s="130">
        <v>18</v>
      </c>
      <c r="AR21" s="172" t="s">
        <v>1386</v>
      </c>
      <c r="AS21" s="173"/>
      <c r="AT21" s="173" t="str">
        <f>VLOOKUP(AO21,入力2!$BV$107:$CE$146,4)</f>
        <v/>
      </c>
      <c r="AU21" s="173"/>
      <c r="AV21" s="173"/>
      <c r="AW21" s="173"/>
      <c r="AX21" s="173"/>
      <c r="AY21" s="174"/>
      <c r="AZ21" s="172" t="str">
        <f>VLOOKUP(AO21,入力2!$BV$107:$CE$146,8)</f>
        <v/>
      </c>
      <c r="BA21" s="173"/>
      <c r="BB21" s="173"/>
      <c r="BC21" s="173"/>
      <c r="BD21" s="173"/>
      <c r="BE21" s="174"/>
      <c r="BF21" s="131" t="str">
        <f>IF(RIGHT(VLOOKUP(AO21,入力2!$BV$107:$CE$146,5))="段",LEFT(VLOOKUP(AO21,入力2!$BV$107:$CE$146,5)),"")</f>
        <v/>
      </c>
      <c r="BG21" s="131" t="str">
        <f>IF(RIGHT(VLOOKUP(AO21,入力2!$BV$107:$CE$146,5))="級",LEFT(VLOOKUP(AO21,入力2!$BV$107:$CE$146,5)),"")</f>
        <v/>
      </c>
      <c r="BH21" s="131" t="str">
        <f>LEFT(VLOOKUP(AO21,入力2!$BV$107:$CE$146,6),1)</f>
        <v/>
      </c>
      <c r="BI21" s="132" t="str">
        <f>VLOOKUP(AO21,入力2!$BV$107:$CE$146,9)</f>
        <v/>
      </c>
      <c r="BJ21" s="172" t="str">
        <f>VLOOKUP(AO21,入力2!$BV$107:$CE$146,10)</f>
        <v/>
      </c>
      <c r="BK21" s="173"/>
      <c r="BL21" s="173"/>
      <c r="BM21" s="175"/>
    </row>
    <row r="22" spans="1:65" ht="16.5" customHeight="1" thickBot="1">
      <c r="A22">
        <f t="shared" si="3"/>
        <v>5</v>
      </c>
      <c r="D22" s="150">
        <v>5</v>
      </c>
      <c r="E22" s="312" t="str">
        <f>VLOOKUP(A22,入力2!$BV$5:$CE$46,4)</f>
        <v/>
      </c>
      <c r="F22" s="313"/>
      <c r="G22" s="313"/>
      <c r="H22" s="313"/>
      <c r="I22" s="313"/>
      <c r="J22" s="313"/>
      <c r="K22" s="313"/>
      <c r="L22" s="314"/>
      <c r="M22" s="312" t="str">
        <f>VLOOKUP(A22,入力2!$BV$5:$CE$46,8)</f>
        <v/>
      </c>
      <c r="N22" s="313"/>
      <c r="O22" s="313"/>
      <c r="P22" s="313"/>
      <c r="Q22" s="313"/>
      <c r="R22" s="314"/>
      <c r="S22" s="182" t="str">
        <f>IF(RIGHT(VLOOKUP(A22,入力2!$BV$5:$CE$46,5))="段",LEFT(VLOOKUP(A22,入力2!$BV$5:$CE$46,5)),"")</f>
        <v/>
      </c>
      <c r="T22" s="182" t="str">
        <f>IF(RIGHT(VLOOKUP(A22,入力2!$BV$5:$CE$46,5))="級",LEFT(VLOOKUP(A22,入力2!$BV$5:$CE$46,5)),"")</f>
        <v/>
      </c>
      <c r="U22" s="182" t="str">
        <f>LEFT(VLOOKUP(A22,入力2!$BV$5:$CE$46,6),1)</f>
        <v/>
      </c>
      <c r="V22" s="183" t="str">
        <f>VLOOKUP(A22,入力2!$BV$5:$CE$46,9)</f>
        <v/>
      </c>
      <c r="W22" s="312" t="str">
        <f>VLOOKUP(A22,入力2!$BV$5:$CE$46,10)</f>
        <v/>
      </c>
      <c r="X22" s="313"/>
      <c r="Y22" s="313"/>
      <c r="Z22" s="315"/>
      <c r="AC22" s="127">
        <f t="shared" ref="AC22:AC43" si="4">AC21+1</f>
        <v>19</v>
      </c>
      <c r="AE22" s="122">
        <v>19</v>
      </c>
      <c r="AF22" s="188" t="str">
        <f>VLOOKUP(AC22,入力2!$BV$47:$CE$106,4)</f>
        <v/>
      </c>
      <c r="AG22" s="188" t="str">
        <f>VLOOKUP(AC22,入力2!$BV$47:$CE$106,8)</f>
        <v/>
      </c>
      <c r="AH22" s="187" t="str">
        <f>IF(RIGHT(VLOOKUP(AC22,入力2!$BV$47:$CE$106,5))="段",LEFT(VLOOKUP(AC22,入力2!$BV$47:$CE$106,5)),"")</f>
        <v/>
      </c>
      <c r="AI22" s="186" t="str">
        <f>IF(RIGHT(VLOOKUP(AC22,入力2!$BV$47:$CE$106,5))="級",LEFT(VLOOKUP(AC22,入力2!$BV$47:$CE$106,5)),"")</f>
        <v/>
      </c>
      <c r="AJ22" s="186" t="str">
        <f>LEFT(VLOOKUP(AC22,入力2!$BV$47:$CE$106,6),1)</f>
        <v/>
      </c>
      <c r="AK22" s="187" t="str">
        <f>VLOOKUP(AC22,入力2!$BV$47:$CE$106,9)</f>
        <v/>
      </c>
      <c r="AL22" s="250" t="str">
        <f>VLOOKUP(AC22,入力2!$BV$47:$CE$106,10)</f>
        <v/>
      </c>
      <c r="AO22" s="127">
        <f t="shared" si="1"/>
        <v>19</v>
      </c>
      <c r="AQ22" s="121">
        <v>19</v>
      </c>
      <c r="AR22" s="176" t="s">
        <v>1385</v>
      </c>
      <c r="AS22" s="177"/>
      <c r="AT22" s="177" t="str">
        <f>VLOOKUP(AO22,入力2!$BV$107:$CE$146,4)</f>
        <v/>
      </c>
      <c r="AU22" s="177"/>
      <c r="AV22" s="177"/>
      <c r="AW22" s="177"/>
      <c r="AX22" s="177"/>
      <c r="AY22" s="178"/>
      <c r="AZ22" s="176" t="str">
        <f>VLOOKUP(AO22,入力2!$BV$107:$CE$146,8)</f>
        <v/>
      </c>
      <c r="BA22" s="177"/>
      <c r="BB22" s="177"/>
      <c r="BC22" s="177"/>
      <c r="BD22" s="177"/>
      <c r="BE22" s="178"/>
      <c r="BF22" s="112" t="str">
        <f>IF(RIGHT(VLOOKUP(AO22,入力2!$BV$107:$CE$146,5))="段",LEFT(VLOOKUP(AO22,入力2!$BV$107:$CE$146,5)),"")</f>
        <v/>
      </c>
      <c r="BG22" s="112" t="str">
        <f>IF(RIGHT(VLOOKUP(AO22,入力2!$BV$107:$CE$146,5))="級",LEFT(VLOOKUP(AO22,入力2!$BV$107:$CE$146,5)),"")</f>
        <v/>
      </c>
      <c r="BH22" s="112" t="str">
        <f>LEFT(VLOOKUP(AO22,入力2!$BV$107:$CE$146,6),1)</f>
        <v/>
      </c>
      <c r="BI22" s="113" t="str">
        <f>VLOOKUP(AO22,入力2!$BV$107:$CE$146,9)</f>
        <v/>
      </c>
      <c r="BJ22" s="176" t="str">
        <f>VLOOKUP(AO22,入力2!$BV$107:$CE$146,10)</f>
        <v/>
      </c>
      <c r="BK22" s="177"/>
      <c r="BL22" s="177"/>
      <c r="BM22" s="179"/>
    </row>
    <row r="23" spans="1:65" s="127" customFormat="1" ht="16.5" customHeight="1">
      <c r="A23"/>
      <c r="D23" s="189"/>
      <c r="E23" s="196"/>
      <c r="F23" s="196"/>
      <c r="G23" s="196"/>
      <c r="H23" s="196"/>
      <c r="I23" s="196"/>
      <c r="J23" s="196"/>
      <c r="K23" s="196"/>
      <c r="L23" s="196"/>
      <c r="M23" s="196"/>
      <c r="N23" s="196"/>
      <c r="O23" s="196"/>
      <c r="P23" s="196"/>
      <c r="Q23" s="196"/>
      <c r="R23" s="196"/>
      <c r="S23" s="197"/>
      <c r="T23" s="197"/>
      <c r="U23" s="197"/>
      <c r="V23" s="197"/>
      <c r="W23" s="196"/>
      <c r="X23" s="196"/>
      <c r="Y23" s="196"/>
      <c r="Z23" s="196"/>
      <c r="AC23" s="127">
        <f t="shared" si="4"/>
        <v>20</v>
      </c>
      <c r="AD23"/>
      <c r="AE23" s="122">
        <v>20</v>
      </c>
      <c r="AF23" s="188" t="str">
        <f>VLOOKUP(AC23,入力2!$BV$47:$CE$106,4)</f>
        <v/>
      </c>
      <c r="AG23" s="188" t="str">
        <f>VLOOKUP(AC23,入力2!$BV$47:$CE$106,8)</f>
        <v/>
      </c>
      <c r="AH23" s="187" t="str">
        <f>IF(RIGHT(VLOOKUP(AC23,入力2!$BV$47:$CE$106,5))="段",LEFT(VLOOKUP(AC23,入力2!$BV$47:$CE$106,5)),"")</f>
        <v/>
      </c>
      <c r="AI23" s="186" t="str">
        <f>IF(RIGHT(VLOOKUP(AC23,入力2!$BV$47:$CE$106,5))="級",LEFT(VLOOKUP(AC23,入力2!$BV$47:$CE$106,5)),"")</f>
        <v/>
      </c>
      <c r="AJ23" s="186" t="str">
        <f>LEFT(VLOOKUP(AC23,入力2!$BV$47:$CE$106,6),1)</f>
        <v/>
      </c>
      <c r="AK23" s="187" t="str">
        <f>VLOOKUP(AC23,入力2!$BV$47:$CE$106,9)</f>
        <v/>
      </c>
      <c r="AL23" s="250" t="str">
        <f>VLOOKUP(AC23,入力2!$BV$47:$CE$106,10)</f>
        <v/>
      </c>
      <c r="AO23" s="127">
        <f t="shared" si="1"/>
        <v>20</v>
      </c>
      <c r="AQ23" s="130">
        <v>20</v>
      </c>
      <c r="AR23" s="172" t="s">
        <v>1386</v>
      </c>
      <c r="AS23" s="173"/>
      <c r="AT23" s="173" t="str">
        <f>VLOOKUP(AO23,入力2!$BV$107:$CE$146,4)</f>
        <v/>
      </c>
      <c r="AU23" s="173"/>
      <c r="AV23" s="173"/>
      <c r="AW23" s="173"/>
      <c r="AX23" s="173"/>
      <c r="AY23" s="174"/>
      <c r="AZ23" s="172" t="str">
        <f>VLOOKUP(AO23,入力2!$BV$107:$CE$146,8)</f>
        <v/>
      </c>
      <c r="BA23" s="173"/>
      <c r="BB23" s="173"/>
      <c r="BC23" s="173"/>
      <c r="BD23" s="173"/>
      <c r="BE23" s="174"/>
      <c r="BF23" s="131" t="str">
        <f>IF(RIGHT(VLOOKUP(AO23,入力2!$BV$107:$CE$146,5))="段",LEFT(VLOOKUP(AO23,入力2!$BV$107:$CE$146,5)),"")</f>
        <v/>
      </c>
      <c r="BG23" s="131" t="str">
        <f>IF(RIGHT(VLOOKUP(AO23,入力2!$BV$107:$CE$146,5))="級",LEFT(VLOOKUP(AO23,入力2!$BV$107:$CE$146,5)),"")</f>
        <v/>
      </c>
      <c r="BH23" s="131" t="str">
        <f>LEFT(VLOOKUP(AO23,入力2!$BV$107:$CE$146,6),1)</f>
        <v/>
      </c>
      <c r="BI23" s="132" t="str">
        <f>VLOOKUP(AO23,入力2!$BV$107:$CE$146,9)</f>
        <v/>
      </c>
      <c r="BJ23" s="172" t="str">
        <f>VLOOKUP(AO23,入力2!$BV$107:$CE$146,10)</f>
        <v/>
      </c>
      <c r="BK23" s="173"/>
      <c r="BL23" s="173"/>
      <c r="BM23" s="175"/>
    </row>
    <row r="24" spans="1:65" ht="16.5" customHeight="1" thickBot="1">
      <c r="A24">
        <v>2</v>
      </c>
      <c r="D24" s="255" t="s">
        <v>1551</v>
      </c>
      <c r="E24" s="193"/>
      <c r="F24" s="193"/>
      <c r="G24" s="127"/>
      <c r="H24" s="126"/>
      <c r="I24" s="126"/>
      <c r="J24" s="126"/>
      <c r="K24" s="126"/>
      <c r="L24" s="126"/>
      <c r="M24" s="126"/>
      <c r="N24" s="126"/>
      <c r="O24" s="126"/>
      <c r="P24" s="194" t="s">
        <v>1549</v>
      </c>
      <c r="Q24" s="194"/>
      <c r="R24" s="194"/>
      <c r="S24" s="194"/>
      <c r="T24" s="194"/>
      <c r="U24" s="194"/>
      <c r="V24" s="194"/>
      <c r="W24" s="194"/>
      <c r="X24" s="194"/>
      <c r="Y24" s="194"/>
      <c r="Z24" s="194"/>
      <c r="AB24" s="126"/>
      <c r="AC24" s="127">
        <f t="shared" si="4"/>
        <v>21</v>
      </c>
      <c r="AE24" s="122">
        <v>21</v>
      </c>
      <c r="AF24" s="188" t="str">
        <f>VLOOKUP(AC24,入力2!$BV$47:$CE$106,4)</f>
        <v/>
      </c>
      <c r="AG24" s="188" t="str">
        <f>VLOOKUP(AC24,入力2!$BV$47:$CE$106,8)</f>
        <v/>
      </c>
      <c r="AH24" s="187" t="str">
        <f>IF(RIGHT(VLOOKUP(AC24,入力2!$BV$47:$CE$106,5))="段",LEFT(VLOOKUP(AC24,入力2!$BV$47:$CE$106,5)),"")</f>
        <v/>
      </c>
      <c r="AI24" s="186" t="str">
        <f>IF(RIGHT(VLOOKUP(AC24,入力2!$BV$47:$CE$106,5))="級",LEFT(VLOOKUP(AC24,入力2!$BV$47:$CE$106,5)),"")</f>
        <v/>
      </c>
      <c r="AJ24" s="186" t="str">
        <f>LEFT(VLOOKUP(AC24,入力2!$BV$47:$CE$106,6),1)</f>
        <v/>
      </c>
      <c r="AK24" s="187" t="str">
        <f>VLOOKUP(AC24,入力2!$BV$47:$CE$106,9)</f>
        <v/>
      </c>
      <c r="AL24" s="250" t="str">
        <f>VLOOKUP(AC24,入力2!$BV$47:$CE$106,10)</f>
        <v/>
      </c>
      <c r="AO24" s="127">
        <f t="shared" si="1"/>
        <v>21</v>
      </c>
      <c r="AQ24" s="121">
        <v>21</v>
      </c>
      <c r="AR24" s="176" t="s">
        <v>1385</v>
      </c>
      <c r="AS24" s="177"/>
      <c r="AT24" s="177" t="str">
        <f>VLOOKUP(AO24,入力2!$BV$107:$CE$146,4)</f>
        <v/>
      </c>
      <c r="AU24" s="177"/>
      <c r="AV24" s="177"/>
      <c r="AW24" s="177"/>
      <c r="AX24" s="177"/>
      <c r="AY24" s="178"/>
      <c r="AZ24" s="176" t="str">
        <f>VLOOKUP(AO24,入力2!$BV$107:$CE$146,8)</f>
        <v/>
      </c>
      <c r="BA24" s="177"/>
      <c r="BB24" s="177"/>
      <c r="BC24" s="177"/>
      <c r="BD24" s="177"/>
      <c r="BE24" s="178"/>
      <c r="BF24" s="112" t="str">
        <f>IF(RIGHT(VLOOKUP(AO24,入力2!$BV$107:$CE$146,5))="段",LEFT(VLOOKUP(AO24,入力2!$BV$107:$CE$146,5)),"")</f>
        <v/>
      </c>
      <c r="BG24" s="112" t="str">
        <f>IF(RIGHT(VLOOKUP(AO24,入力2!$BV$107:$CE$146,5))="級",LEFT(VLOOKUP(AO24,入力2!$BV$107:$CE$146,5)),"")</f>
        <v/>
      </c>
      <c r="BH24" s="112" t="str">
        <f>LEFT(VLOOKUP(AO24,入力2!$BV$107:$CE$146,6),1)</f>
        <v/>
      </c>
      <c r="BI24" s="113" t="str">
        <f>VLOOKUP(AO24,入力2!$BV$107:$CE$146,9)</f>
        <v/>
      </c>
      <c r="BJ24" s="176" t="str">
        <f>VLOOKUP(AO24,入力2!$BV$107:$CE$146,10)</f>
        <v/>
      </c>
      <c r="BK24" s="177"/>
      <c r="BL24" s="177"/>
      <c r="BM24" s="179"/>
    </row>
    <row r="25" spans="1:65" ht="16.5" customHeight="1">
      <c r="D25" s="118" t="s">
        <v>1365</v>
      </c>
      <c r="E25" s="333" t="s">
        <v>1366</v>
      </c>
      <c r="F25" s="334"/>
      <c r="G25" s="334"/>
      <c r="H25" s="334"/>
      <c r="I25" s="334"/>
      <c r="J25" s="334"/>
      <c r="K25" s="334"/>
      <c r="L25" s="335"/>
      <c r="M25" s="336" t="s">
        <v>1367</v>
      </c>
      <c r="N25" s="337"/>
      <c r="O25" s="337"/>
      <c r="P25" s="337"/>
      <c r="Q25" s="337"/>
      <c r="R25" s="338"/>
      <c r="S25" s="119" t="s">
        <v>1496</v>
      </c>
      <c r="T25" s="120" t="s">
        <v>1497</v>
      </c>
      <c r="U25" s="119" t="s">
        <v>1368</v>
      </c>
      <c r="V25" s="120" t="s">
        <v>1369</v>
      </c>
      <c r="W25" s="333" t="s">
        <v>1415</v>
      </c>
      <c r="X25" s="334"/>
      <c r="Y25" s="334"/>
      <c r="Z25" s="339"/>
      <c r="AC25" s="127">
        <f t="shared" si="4"/>
        <v>22</v>
      </c>
      <c r="AE25" s="122">
        <v>22</v>
      </c>
      <c r="AF25" s="188" t="str">
        <f>VLOOKUP(AC25,入力2!$BV$47:$CE$106,4)</f>
        <v/>
      </c>
      <c r="AG25" s="188" t="str">
        <f>VLOOKUP(AC25,入力2!$BV$47:$CE$106,8)</f>
        <v/>
      </c>
      <c r="AH25" s="187" t="str">
        <f>IF(RIGHT(VLOOKUP(AC25,入力2!$BV$47:$CE$106,5))="段",LEFT(VLOOKUP(AC25,入力2!$BV$47:$CE$106,5)),"")</f>
        <v/>
      </c>
      <c r="AI25" s="186" t="str">
        <f>IF(RIGHT(VLOOKUP(AC25,入力2!$BV$47:$CE$106,5))="級",LEFT(VLOOKUP(AC25,入力2!$BV$47:$CE$106,5)),"")</f>
        <v/>
      </c>
      <c r="AJ25" s="186" t="str">
        <f>LEFT(VLOOKUP(AC25,入力2!$BV$47:$CE$106,6),1)</f>
        <v/>
      </c>
      <c r="AK25" s="187" t="str">
        <f>VLOOKUP(AC25,入力2!$BV$47:$CE$106,9)</f>
        <v/>
      </c>
      <c r="AL25" s="250" t="str">
        <f>VLOOKUP(AC25,入力2!$BV$47:$CE$106,10)</f>
        <v/>
      </c>
      <c r="AO25" s="127">
        <f t="shared" si="1"/>
        <v>22</v>
      </c>
      <c r="AQ25" s="130">
        <v>22</v>
      </c>
      <c r="AR25" s="172" t="s">
        <v>1386</v>
      </c>
      <c r="AS25" s="173"/>
      <c r="AT25" s="173" t="str">
        <f>VLOOKUP(AO25,入力2!$BV$107:$CE$146,4)</f>
        <v/>
      </c>
      <c r="AU25" s="173"/>
      <c r="AV25" s="173"/>
      <c r="AW25" s="173"/>
      <c r="AX25" s="173"/>
      <c r="AY25" s="174"/>
      <c r="AZ25" s="172" t="str">
        <f>VLOOKUP(AO25,入力2!$BV$107:$CE$146,8)</f>
        <v/>
      </c>
      <c r="BA25" s="173"/>
      <c r="BB25" s="173"/>
      <c r="BC25" s="173"/>
      <c r="BD25" s="173"/>
      <c r="BE25" s="174"/>
      <c r="BF25" s="131" t="str">
        <f>IF(RIGHT(VLOOKUP(AO25,入力2!$BV$107:$CE$146,5))="段",LEFT(VLOOKUP(AO25,入力2!$BV$107:$CE$146,5)),"")</f>
        <v/>
      </c>
      <c r="BG25" s="131" t="str">
        <f>IF(RIGHT(VLOOKUP(AO25,入力2!$BV$107:$CE$146,5))="級",LEFT(VLOOKUP(AO25,入力2!$BV$107:$CE$146,5)),"")</f>
        <v/>
      </c>
      <c r="BH25" s="131" t="str">
        <f>LEFT(VLOOKUP(AO25,入力2!$BV$107:$CE$146,6),1)</f>
        <v/>
      </c>
      <c r="BI25" s="132" t="str">
        <f>VLOOKUP(AO25,入力2!$BV$107:$CE$146,9)</f>
        <v/>
      </c>
      <c r="BJ25" s="172" t="str">
        <f>VLOOKUP(AO25,入力2!$BV$107:$CE$146,10)</f>
        <v/>
      </c>
      <c r="BK25" s="173"/>
      <c r="BL25" s="173"/>
      <c r="BM25" s="175"/>
    </row>
    <row r="26" spans="1:65" ht="16.5" customHeight="1">
      <c r="A26">
        <f>(A24-1)*7+1</f>
        <v>8</v>
      </c>
      <c r="D26" s="121">
        <v>1</v>
      </c>
      <c r="E26" s="328" t="str">
        <f>VLOOKUP(A26,入力2!$BV$5:$CE$46,4)</f>
        <v/>
      </c>
      <c r="F26" s="329"/>
      <c r="G26" s="329"/>
      <c r="H26" s="329"/>
      <c r="I26" s="329"/>
      <c r="J26" s="329"/>
      <c r="K26" s="329"/>
      <c r="L26" s="330"/>
      <c r="M26" s="328" t="str">
        <f>VLOOKUP(A26,入力2!$BV$5:$CE$46,8)</f>
        <v/>
      </c>
      <c r="N26" s="329"/>
      <c r="O26" s="329"/>
      <c r="P26" s="329"/>
      <c r="Q26" s="329"/>
      <c r="R26" s="330"/>
      <c r="S26" s="112" t="str">
        <f>IF(RIGHT(VLOOKUP(A26,入力2!$BV$5:$CE$46,5))="段",LEFT(VLOOKUP(A26,入力2!$BV$5:$CE$46,5)),"")</f>
        <v/>
      </c>
      <c r="T26" s="112" t="str">
        <f>IF(RIGHT(VLOOKUP(A26,入力2!$BV$5:$CE$46,5))="級",LEFT(VLOOKUP(A26,入力2!$BV$5:$CE$46,5)),"")</f>
        <v/>
      </c>
      <c r="U26" s="112" t="str">
        <f>LEFT(VLOOKUP(A26,入力2!$BV$5:$CE$46,6),1)</f>
        <v/>
      </c>
      <c r="V26" s="113" t="str">
        <f>VLOOKUP(A26,入力2!$BV$5:$CE$46,9)</f>
        <v/>
      </c>
      <c r="W26" s="328" t="str">
        <f>VLOOKUP(A26,入力2!$BV$5:$CE$46,10)</f>
        <v/>
      </c>
      <c r="X26" s="329"/>
      <c r="Y26" s="329"/>
      <c r="Z26" s="331"/>
      <c r="AC26" s="127">
        <f t="shared" si="4"/>
        <v>23</v>
      </c>
      <c r="AE26" s="122">
        <v>23</v>
      </c>
      <c r="AF26" s="188" t="str">
        <f>VLOOKUP(AC26,入力2!$BV$47:$CE$106,4)</f>
        <v/>
      </c>
      <c r="AG26" s="188" t="str">
        <f>VLOOKUP(AC26,入力2!$BV$47:$CE$106,8)</f>
        <v/>
      </c>
      <c r="AH26" s="187" t="str">
        <f>IF(RIGHT(VLOOKUP(AC26,入力2!$BV$47:$CE$106,5))="段",LEFT(VLOOKUP(AC26,入力2!$BV$47:$CE$106,5)),"")</f>
        <v/>
      </c>
      <c r="AI26" s="186" t="str">
        <f>IF(RIGHT(VLOOKUP(AC26,入力2!$BV$47:$CE$106,5))="級",LEFT(VLOOKUP(AC26,入力2!$BV$47:$CE$106,5)),"")</f>
        <v/>
      </c>
      <c r="AJ26" s="186" t="str">
        <f>LEFT(VLOOKUP(AC26,入力2!$BV$47:$CE$106,6),1)</f>
        <v/>
      </c>
      <c r="AK26" s="187" t="str">
        <f>VLOOKUP(AC26,入力2!$BV$47:$CE$106,9)</f>
        <v/>
      </c>
      <c r="AL26" s="250" t="str">
        <f>VLOOKUP(AC26,入力2!$BV$47:$CE$106,10)</f>
        <v/>
      </c>
      <c r="AO26" s="127">
        <f t="shared" si="1"/>
        <v>23</v>
      </c>
      <c r="AQ26" s="121">
        <v>23</v>
      </c>
      <c r="AR26" s="176" t="s">
        <v>1385</v>
      </c>
      <c r="AS26" s="177"/>
      <c r="AT26" s="177" t="str">
        <f>VLOOKUP(AO26,入力2!$BV$107:$CE$146,4)</f>
        <v/>
      </c>
      <c r="AU26" s="177"/>
      <c r="AV26" s="177"/>
      <c r="AW26" s="177"/>
      <c r="AX26" s="177"/>
      <c r="AY26" s="178"/>
      <c r="AZ26" s="176" t="str">
        <f>VLOOKUP(AO26,入力2!$BV$107:$CE$146,8)</f>
        <v/>
      </c>
      <c r="BA26" s="177"/>
      <c r="BB26" s="177"/>
      <c r="BC26" s="177"/>
      <c r="BD26" s="177"/>
      <c r="BE26" s="178"/>
      <c r="BF26" s="112" t="str">
        <f>IF(RIGHT(VLOOKUP(AO26,入力2!$BV$107:$CE$146,5))="段",LEFT(VLOOKUP(AO26,入力2!$BV$107:$CE$146,5)),"")</f>
        <v/>
      </c>
      <c r="BG26" s="112" t="str">
        <f>IF(RIGHT(VLOOKUP(AO26,入力2!$BV$107:$CE$146,5))="級",LEFT(VLOOKUP(AO26,入力2!$BV$107:$CE$146,5)),"")</f>
        <v/>
      </c>
      <c r="BH26" s="112" t="str">
        <f>LEFT(VLOOKUP(AO26,入力2!$BV$107:$CE$146,6),1)</f>
        <v/>
      </c>
      <c r="BI26" s="113" t="str">
        <f>VLOOKUP(AO26,入力2!$BV$107:$CE$146,9)</f>
        <v/>
      </c>
      <c r="BJ26" s="176" t="str">
        <f>VLOOKUP(AO26,入力2!$BV$107:$CE$146,10)</f>
        <v/>
      </c>
      <c r="BK26" s="177"/>
      <c r="BL26" s="177"/>
      <c r="BM26" s="179"/>
    </row>
    <row r="27" spans="1:65" ht="16.5" customHeight="1">
      <c r="A27">
        <f>A26+1</f>
        <v>9</v>
      </c>
      <c r="D27" s="122">
        <v>2</v>
      </c>
      <c r="E27" s="319" t="str">
        <f>VLOOKUP(A27,入力2!$BV$5:$CE$46,4)</f>
        <v/>
      </c>
      <c r="F27" s="320"/>
      <c r="G27" s="320"/>
      <c r="H27" s="320"/>
      <c r="I27" s="320"/>
      <c r="J27" s="320"/>
      <c r="K27" s="320"/>
      <c r="L27" s="321"/>
      <c r="M27" s="319" t="str">
        <f>VLOOKUP(A27,入力2!$BV$5:$CE$46,8)</f>
        <v/>
      </c>
      <c r="N27" s="320"/>
      <c r="O27" s="320"/>
      <c r="P27" s="320"/>
      <c r="Q27" s="320"/>
      <c r="R27" s="321"/>
      <c r="S27" s="112" t="str">
        <f>IF(RIGHT(VLOOKUP(A27,入力2!$BV$5:$CE$46,5))="段",LEFT(VLOOKUP(A27,入力2!$BV$5:$CE$46,5)),"")</f>
        <v/>
      </c>
      <c r="T27" s="112" t="str">
        <f>IF(RIGHT(VLOOKUP(A27,入力2!$BV$5:$CE$46,5))="級",LEFT(VLOOKUP(A27,入力2!$BV$5:$CE$46,5)),"")</f>
        <v/>
      </c>
      <c r="U27" s="112" t="str">
        <f>LEFT(VLOOKUP(A27,入力2!$BV$5:$CE$46,6),1)</f>
        <v/>
      </c>
      <c r="V27" s="113" t="str">
        <f>VLOOKUP(A27,入力2!$BV$5:$CE$46,9)</f>
        <v/>
      </c>
      <c r="W27" s="319" t="str">
        <f>VLOOKUP(A27,入力2!$BV$5:$CE$46,10)</f>
        <v/>
      </c>
      <c r="X27" s="320"/>
      <c r="Y27" s="320"/>
      <c r="Z27" s="322"/>
      <c r="AC27" s="127">
        <f t="shared" si="4"/>
        <v>24</v>
      </c>
      <c r="AE27" s="122">
        <v>24</v>
      </c>
      <c r="AF27" s="188" t="str">
        <f>VLOOKUP(AC27,入力2!$BV$47:$CE$106,4)</f>
        <v/>
      </c>
      <c r="AG27" s="188" t="str">
        <f>VLOOKUP(AC27,入力2!$BV$47:$CE$106,8)</f>
        <v/>
      </c>
      <c r="AH27" s="187" t="str">
        <f>IF(RIGHT(VLOOKUP(AC27,入力2!$BV$47:$CE$106,5))="段",LEFT(VLOOKUP(AC27,入力2!$BV$47:$CE$106,5)),"")</f>
        <v/>
      </c>
      <c r="AI27" s="186" t="str">
        <f>IF(RIGHT(VLOOKUP(AC27,入力2!$BV$47:$CE$106,5))="級",LEFT(VLOOKUP(AC27,入力2!$BV$47:$CE$106,5)),"")</f>
        <v/>
      </c>
      <c r="AJ27" s="186" t="str">
        <f>LEFT(VLOOKUP(AC27,入力2!$BV$47:$CE$106,6),1)</f>
        <v/>
      </c>
      <c r="AK27" s="187" t="str">
        <f>VLOOKUP(AC27,入力2!$BV$47:$CE$106,9)</f>
        <v/>
      </c>
      <c r="AL27" s="250" t="str">
        <f>VLOOKUP(AC27,入力2!$BV$47:$CE$106,10)</f>
        <v/>
      </c>
      <c r="AO27" s="127">
        <f t="shared" si="1"/>
        <v>24</v>
      </c>
      <c r="AQ27" s="130">
        <v>24</v>
      </c>
      <c r="AR27" s="172" t="s">
        <v>1386</v>
      </c>
      <c r="AS27" s="173"/>
      <c r="AT27" s="173" t="str">
        <f>VLOOKUP(AO27,入力2!$BV$107:$CE$146,4)</f>
        <v/>
      </c>
      <c r="AU27" s="173"/>
      <c r="AV27" s="173"/>
      <c r="AW27" s="173"/>
      <c r="AX27" s="173"/>
      <c r="AY27" s="174"/>
      <c r="AZ27" s="172" t="str">
        <f>VLOOKUP(AO27,入力2!$BV$107:$CE$146,8)</f>
        <v/>
      </c>
      <c r="BA27" s="173"/>
      <c r="BB27" s="173"/>
      <c r="BC27" s="173"/>
      <c r="BD27" s="173"/>
      <c r="BE27" s="174"/>
      <c r="BF27" s="131" t="str">
        <f>IF(RIGHT(VLOOKUP(AO27,入力2!$BV$107:$CE$146,5))="段",LEFT(VLOOKUP(AO27,入力2!$BV$107:$CE$146,5)),"")</f>
        <v/>
      </c>
      <c r="BG27" s="131" t="str">
        <f>IF(RIGHT(VLOOKUP(AO27,入力2!$BV$107:$CE$146,5))="級",LEFT(VLOOKUP(AO27,入力2!$BV$107:$CE$146,5)),"")</f>
        <v/>
      </c>
      <c r="BH27" s="131" t="str">
        <f>LEFT(VLOOKUP(AO27,入力2!$BV$107:$CE$146,6),1)</f>
        <v/>
      </c>
      <c r="BI27" s="132" t="str">
        <f>VLOOKUP(AO27,入力2!$BV$107:$CE$146,9)</f>
        <v/>
      </c>
      <c r="BJ27" s="172" t="str">
        <f>VLOOKUP(AO27,入力2!$BV$107:$CE$146,10)</f>
        <v/>
      </c>
      <c r="BK27" s="173"/>
      <c r="BL27" s="173"/>
      <c r="BM27" s="175"/>
    </row>
    <row r="28" spans="1:65" ht="16.5" customHeight="1">
      <c r="A28">
        <f t="shared" ref="A28:A30" si="5">A27+1</f>
        <v>10</v>
      </c>
      <c r="B28" s="127"/>
      <c r="C28" s="127"/>
      <c r="D28" s="122">
        <v>3</v>
      </c>
      <c r="E28" s="319" t="str">
        <f>VLOOKUP(A28,入力2!$BV$5:$CE$46,4)</f>
        <v/>
      </c>
      <c r="F28" s="320"/>
      <c r="G28" s="320"/>
      <c r="H28" s="320"/>
      <c r="I28" s="320"/>
      <c r="J28" s="320"/>
      <c r="K28" s="320"/>
      <c r="L28" s="321"/>
      <c r="M28" s="319" t="str">
        <f>VLOOKUP(A28,入力2!$BV$5:$CE$46,8)</f>
        <v/>
      </c>
      <c r="N28" s="320"/>
      <c r="O28" s="320"/>
      <c r="P28" s="320"/>
      <c r="Q28" s="320"/>
      <c r="R28" s="321"/>
      <c r="S28" s="112" t="str">
        <f>IF(RIGHT(VLOOKUP(A28,入力2!$BV$5:$CE$46,5))="段",LEFT(VLOOKUP(A28,入力2!$BV$5:$CE$46,5)),"")</f>
        <v/>
      </c>
      <c r="T28" s="112" t="str">
        <f>IF(RIGHT(VLOOKUP(A28,入力2!$BV$5:$CE$46,5))="級",LEFT(VLOOKUP(A28,入力2!$BV$5:$CE$46,5)),"")</f>
        <v/>
      </c>
      <c r="U28" s="112" t="str">
        <f>LEFT(VLOOKUP(A28,入力2!$BV$5:$CE$46,6),1)</f>
        <v/>
      </c>
      <c r="V28" s="113" t="str">
        <f>VLOOKUP(A28,入力2!$BV$5:$CE$46,9)</f>
        <v/>
      </c>
      <c r="W28" s="319" t="str">
        <f>VLOOKUP(A28,入力2!$BV$5:$CE$46,10)</f>
        <v/>
      </c>
      <c r="X28" s="320"/>
      <c r="Y28" s="320"/>
      <c r="Z28" s="322"/>
      <c r="AC28" s="127">
        <f t="shared" si="4"/>
        <v>25</v>
      </c>
      <c r="AE28" s="122">
        <v>25</v>
      </c>
      <c r="AF28" s="188" t="str">
        <f>VLOOKUP(AC28,入力2!$BV$47:$CE$106,4)</f>
        <v/>
      </c>
      <c r="AG28" s="188" t="str">
        <f>VLOOKUP(AC28,入力2!$BV$47:$CE$106,8)</f>
        <v/>
      </c>
      <c r="AH28" s="187" t="str">
        <f>IF(RIGHT(VLOOKUP(AC28,入力2!$BV$47:$CE$106,5))="段",LEFT(VLOOKUP(AC28,入力2!$BV$47:$CE$106,5)),"")</f>
        <v/>
      </c>
      <c r="AI28" s="186" t="str">
        <f>IF(RIGHT(VLOOKUP(AC28,入力2!$BV$47:$CE$106,5))="級",LEFT(VLOOKUP(AC28,入力2!$BV$47:$CE$106,5)),"")</f>
        <v/>
      </c>
      <c r="AJ28" s="186" t="str">
        <f>LEFT(VLOOKUP(AC28,入力2!$BV$47:$CE$106,6),1)</f>
        <v/>
      </c>
      <c r="AK28" s="187" t="str">
        <f>VLOOKUP(AC28,入力2!$BV$47:$CE$106,9)</f>
        <v/>
      </c>
      <c r="AL28" s="250" t="str">
        <f>VLOOKUP(AC28,入力2!$BV$47:$CE$106,10)</f>
        <v/>
      </c>
      <c r="AO28" s="127">
        <f t="shared" si="1"/>
        <v>25</v>
      </c>
      <c r="AQ28" s="121">
        <v>25</v>
      </c>
      <c r="AR28" s="176" t="s">
        <v>1385</v>
      </c>
      <c r="AS28" s="177"/>
      <c r="AT28" s="177" t="str">
        <f>VLOOKUP(AO28,入力2!$BV$107:$CE$146,4)</f>
        <v/>
      </c>
      <c r="AU28" s="177"/>
      <c r="AV28" s="177"/>
      <c r="AW28" s="177"/>
      <c r="AX28" s="177"/>
      <c r="AY28" s="178"/>
      <c r="AZ28" s="176" t="str">
        <f>VLOOKUP(AO28,入力2!$BV$107:$CE$146,8)</f>
        <v/>
      </c>
      <c r="BA28" s="177"/>
      <c r="BB28" s="177"/>
      <c r="BC28" s="177"/>
      <c r="BD28" s="177"/>
      <c r="BE28" s="178"/>
      <c r="BF28" s="112" t="str">
        <f>IF(RIGHT(VLOOKUP(AO28,入力2!$BV$107:$CE$146,5))="段",LEFT(VLOOKUP(AO28,入力2!$BV$107:$CE$146,5)),"")</f>
        <v/>
      </c>
      <c r="BG28" s="112" t="str">
        <f>IF(RIGHT(VLOOKUP(AO28,入力2!$BV$107:$CE$146,5))="級",LEFT(VLOOKUP(AO28,入力2!$BV$107:$CE$146,5)),"")</f>
        <v/>
      </c>
      <c r="BH28" s="112" t="str">
        <f>LEFT(VLOOKUP(AO28,入力2!$BV$107:$CE$146,6),1)</f>
        <v/>
      </c>
      <c r="BI28" s="113" t="str">
        <f>VLOOKUP(AO28,入力2!$BV$107:$CE$146,9)</f>
        <v/>
      </c>
      <c r="BJ28" s="176" t="str">
        <f>VLOOKUP(AO28,入力2!$BV$107:$CE$146,10)</f>
        <v/>
      </c>
      <c r="BK28" s="177"/>
      <c r="BL28" s="177"/>
      <c r="BM28" s="179"/>
    </row>
    <row r="29" spans="1:65" ht="16.5" customHeight="1">
      <c r="A29">
        <f t="shared" si="5"/>
        <v>11</v>
      </c>
      <c r="B29" s="126"/>
      <c r="D29" s="122">
        <v>4</v>
      </c>
      <c r="E29" s="319" t="str">
        <f>VLOOKUP(A29,入力2!$BV$5:$CE$46,4)</f>
        <v/>
      </c>
      <c r="F29" s="320"/>
      <c r="G29" s="320"/>
      <c r="H29" s="320"/>
      <c r="I29" s="320"/>
      <c r="J29" s="320"/>
      <c r="K29" s="320"/>
      <c r="L29" s="321"/>
      <c r="M29" s="319" t="str">
        <f>VLOOKUP(A29,入力2!$BV$5:$CE$46,8)</f>
        <v/>
      </c>
      <c r="N29" s="320"/>
      <c r="O29" s="320"/>
      <c r="P29" s="320"/>
      <c r="Q29" s="320"/>
      <c r="R29" s="321"/>
      <c r="S29" s="112" t="str">
        <f>IF(RIGHT(VLOOKUP(A29,入力2!$BV$5:$CE$46,5))="段",LEFT(VLOOKUP(A29,入力2!$BV$5:$CE$46,5)),"")</f>
        <v/>
      </c>
      <c r="T29" s="112" t="str">
        <f>IF(RIGHT(VLOOKUP(A29,入力2!$BV$5:$CE$46,5))="級",LEFT(VLOOKUP(A29,入力2!$BV$5:$CE$46,5)),"")</f>
        <v/>
      </c>
      <c r="U29" s="112" t="str">
        <f>LEFT(VLOOKUP(A29,入力2!$BV$5:$CE$46,6),1)</f>
        <v/>
      </c>
      <c r="V29" s="113" t="str">
        <f>VLOOKUP(A29,入力2!$BV$5:$CE$46,9)</f>
        <v/>
      </c>
      <c r="W29" s="319" t="str">
        <f>VLOOKUP(A29,入力2!$BV$5:$CE$46,10)</f>
        <v/>
      </c>
      <c r="X29" s="320"/>
      <c r="Y29" s="320"/>
      <c r="Z29" s="322"/>
      <c r="AC29" s="127">
        <f t="shared" si="4"/>
        <v>26</v>
      </c>
      <c r="AE29" s="122">
        <v>26</v>
      </c>
      <c r="AF29" s="188" t="str">
        <f>VLOOKUP(AC29,入力2!$BV$47:$CE$106,4)</f>
        <v/>
      </c>
      <c r="AG29" s="188" t="str">
        <f>VLOOKUP(AC29,入力2!$BV$47:$CE$106,8)</f>
        <v/>
      </c>
      <c r="AH29" s="187" t="str">
        <f>IF(RIGHT(VLOOKUP(AC29,入力2!$BV$47:$CE$106,5))="段",LEFT(VLOOKUP(AC29,入力2!$BV$47:$CE$106,5)),"")</f>
        <v/>
      </c>
      <c r="AI29" s="186" t="str">
        <f>IF(RIGHT(VLOOKUP(AC29,入力2!$BV$47:$CE$106,5))="級",LEFT(VLOOKUP(AC29,入力2!$BV$47:$CE$106,5)),"")</f>
        <v/>
      </c>
      <c r="AJ29" s="186" t="str">
        <f>LEFT(VLOOKUP(AC29,入力2!$BV$47:$CE$106,6),1)</f>
        <v/>
      </c>
      <c r="AK29" s="187" t="str">
        <f>VLOOKUP(AC29,入力2!$BV$47:$CE$106,9)</f>
        <v/>
      </c>
      <c r="AL29" s="250" t="str">
        <f>VLOOKUP(AC29,入力2!$BV$47:$CE$106,10)</f>
        <v/>
      </c>
      <c r="AO29" s="127">
        <f t="shared" si="1"/>
        <v>26</v>
      </c>
      <c r="AQ29" s="130">
        <v>26</v>
      </c>
      <c r="AR29" s="172" t="s">
        <v>1386</v>
      </c>
      <c r="AS29" s="173"/>
      <c r="AT29" s="173" t="str">
        <f>VLOOKUP(AO29,入力2!$BV$107:$CE$146,4)</f>
        <v/>
      </c>
      <c r="AU29" s="173"/>
      <c r="AV29" s="173"/>
      <c r="AW29" s="173"/>
      <c r="AX29" s="173"/>
      <c r="AY29" s="174"/>
      <c r="AZ29" s="172" t="str">
        <f>VLOOKUP(AO29,入力2!$BV$107:$CE$146,8)</f>
        <v/>
      </c>
      <c r="BA29" s="173"/>
      <c r="BB29" s="173"/>
      <c r="BC29" s="173"/>
      <c r="BD29" s="173"/>
      <c r="BE29" s="174"/>
      <c r="BF29" s="131" t="str">
        <f>IF(RIGHT(VLOOKUP(AO29,入力2!$BV$107:$CE$146,5))="段",LEFT(VLOOKUP(AO29,入力2!$BV$107:$CE$146,5)),"")</f>
        <v/>
      </c>
      <c r="BG29" s="131" t="str">
        <f>IF(RIGHT(VLOOKUP(AO29,入力2!$BV$107:$CE$146,5))="級",LEFT(VLOOKUP(AO29,入力2!$BV$107:$CE$146,5)),"")</f>
        <v/>
      </c>
      <c r="BH29" s="131" t="str">
        <f>LEFT(VLOOKUP(AO29,入力2!$BV$107:$CE$146,6),1)</f>
        <v/>
      </c>
      <c r="BI29" s="132" t="str">
        <f>VLOOKUP(AO29,入力2!$BV$107:$CE$146,9)</f>
        <v/>
      </c>
      <c r="BJ29" s="172" t="str">
        <f>VLOOKUP(AO29,入力2!$BV$107:$CE$146,10)</f>
        <v/>
      </c>
      <c r="BK29" s="173"/>
      <c r="BL29" s="173"/>
      <c r="BM29" s="175"/>
    </row>
    <row r="30" spans="1:65" ht="16.5" customHeight="1" thickBot="1">
      <c r="A30">
        <f t="shared" si="5"/>
        <v>12</v>
      </c>
      <c r="D30" s="150">
        <v>5</v>
      </c>
      <c r="E30" s="312" t="str">
        <f>VLOOKUP(A30,入力2!$BV$5:$CE$46,4)</f>
        <v/>
      </c>
      <c r="F30" s="313"/>
      <c r="G30" s="313"/>
      <c r="H30" s="313"/>
      <c r="I30" s="313"/>
      <c r="J30" s="313"/>
      <c r="K30" s="313"/>
      <c r="L30" s="314"/>
      <c r="M30" s="312" t="str">
        <f>VLOOKUP(A30,入力2!$BV$5:$CE$46,8)</f>
        <v/>
      </c>
      <c r="N30" s="313"/>
      <c r="O30" s="313"/>
      <c r="P30" s="313"/>
      <c r="Q30" s="313"/>
      <c r="R30" s="314"/>
      <c r="S30" s="182" t="str">
        <f>IF(RIGHT(VLOOKUP(A30,入力2!$BV$5:$CE$46,5))="段",LEFT(VLOOKUP(A30,入力2!$BV$5:$CE$46,5)),"")</f>
        <v/>
      </c>
      <c r="T30" s="182" t="str">
        <f>IF(RIGHT(VLOOKUP(A30,入力2!$BV$5:$CE$46,5))="級",LEFT(VLOOKUP(A30,入力2!$BV$5:$CE$46,5)),"")</f>
        <v/>
      </c>
      <c r="U30" s="182" t="str">
        <f>LEFT(VLOOKUP(A30,入力2!$BV$5:$CE$46,6),1)</f>
        <v/>
      </c>
      <c r="V30" s="183" t="str">
        <f>VLOOKUP(A30,入力2!$BV$5:$CE$46,9)</f>
        <v/>
      </c>
      <c r="W30" s="312" t="str">
        <f>VLOOKUP(A30,入力2!$BV$5:$CE$46,10)</f>
        <v/>
      </c>
      <c r="X30" s="313"/>
      <c r="Y30" s="313"/>
      <c r="Z30" s="315"/>
      <c r="AC30" s="127">
        <f t="shared" si="4"/>
        <v>27</v>
      </c>
      <c r="AE30" s="122">
        <v>27</v>
      </c>
      <c r="AF30" s="188" t="str">
        <f>VLOOKUP(AC30,入力2!$BV$47:$CE$106,4)</f>
        <v/>
      </c>
      <c r="AG30" s="188" t="str">
        <f>VLOOKUP(AC30,入力2!$BV$47:$CE$106,8)</f>
        <v/>
      </c>
      <c r="AH30" s="187" t="str">
        <f>IF(RIGHT(VLOOKUP(AC30,入力2!$BV$47:$CE$106,5))="段",LEFT(VLOOKUP(AC30,入力2!$BV$47:$CE$106,5)),"")</f>
        <v/>
      </c>
      <c r="AI30" s="186" t="str">
        <f>IF(RIGHT(VLOOKUP(AC30,入力2!$BV$47:$CE$106,5))="級",LEFT(VLOOKUP(AC30,入力2!$BV$47:$CE$106,5)),"")</f>
        <v/>
      </c>
      <c r="AJ30" s="186" t="str">
        <f>LEFT(VLOOKUP(AC30,入力2!$BV$47:$CE$106,6),1)</f>
        <v/>
      </c>
      <c r="AK30" s="187" t="str">
        <f>VLOOKUP(AC30,入力2!$BV$47:$CE$106,9)</f>
        <v/>
      </c>
      <c r="AL30" s="250" t="str">
        <f>VLOOKUP(AC30,入力2!$BV$47:$CE$106,10)</f>
        <v/>
      </c>
      <c r="AO30" s="127">
        <f t="shared" si="1"/>
        <v>27</v>
      </c>
      <c r="AQ30" s="121">
        <v>27</v>
      </c>
      <c r="AR30" s="176" t="s">
        <v>1385</v>
      </c>
      <c r="AS30" s="177"/>
      <c r="AT30" s="177" t="str">
        <f>VLOOKUP(AO30,入力2!$BV$107:$CE$146,4)</f>
        <v/>
      </c>
      <c r="AU30" s="177"/>
      <c r="AV30" s="177"/>
      <c r="AW30" s="177"/>
      <c r="AX30" s="177"/>
      <c r="AY30" s="178"/>
      <c r="AZ30" s="176" t="str">
        <f>VLOOKUP(AO30,入力2!$BV$107:$CE$146,8)</f>
        <v/>
      </c>
      <c r="BA30" s="177"/>
      <c r="BB30" s="177"/>
      <c r="BC30" s="177"/>
      <c r="BD30" s="177"/>
      <c r="BE30" s="178"/>
      <c r="BF30" s="112" t="str">
        <f>IF(RIGHT(VLOOKUP(AO30,入力2!$BV$107:$CE$146,5))="段",LEFT(VLOOKUP(AO30,入力2!$BV$107:$CE$146,5)),"")</f>
        <v/>
      </c>
      <c r="BG30" s="112" t="str">
        <f>IF(RIGHT(VLOOKUP(AO30,入力2!$BV$107:$CE$146,5))="級",LEFT(VLOOKUP(AO30,入力2!$BV$107:$CE$146,5)),"")</f>
        <v/>
      </c>
      <c r="BH30" s="112" t="str">
        <f>LEFT(VLOOKUP(AO30,入力2!$BV$107:$CE$146,6),1)</f>
        <v/>
      </c>
      <c r="BI30" s="113" t="str">
        <f>VLOOKUP(AO30,入力2!$BV$107:$CE$146,9)</f>
        <v/>
      </c>
      <c r="BJ30" s="176" t="str">
        <f>VLOOKUP(AO30,入力2!$BV$107:$CE$146,10)</f>
        <v/>
      </c>
      <c r="BK30" s="177"/>
      <c r="BL30" s="177"/>
      <c r="BM30" s="179"/>
    </row>
    <row r="31" spans="1:65" ht="16.5" customHeight="1">
      <c r="D31" s="189"/>
      <c r="E31" s="196"/>
      <c r="F31" s="196"/>
      <c r="G31" s="196"/>
      <c r="H31" s="196"/>
      <c r="I31" s="196"/>
      <c r="J31" s="196"/>
      <c r="K31" s="196"/>
      <c r="L31" s="196"/>
      <c r="M31" s="196"/>
      <c r="N31" s="196"/>
      <c r="O31" s="196"/>
      <c r="P31" s="196"/>
      <c r="Q31" s="196"/>
      <c r="R31" s="196"/>
      <c r="S31" s="197"/>
      <c r="T31" s="197"/>
      <c r="U31" s="197"/>
      <c r="V31" s="197"/>
      <c r="W31" s="196"/>
      <c r="X31" s="196"/>
      <c r="Y31" s="196"/>
      <c r="Z31" s="196"/>
      <c r="AB31" s="126"/>
      <c r="AC31" s="127">
        <f t="shared" si="4"/>
        <v>28</v>
      </c>
      <c r="AE31" s="122">
        <v>28</v>
      </c>
      <c r="AF31" s="188" t="str">
        <f>VLOOKUP(AC31,入力2!$BV$47:$CE$106,4)</f>
        <v/>
      </c>
      <c r="AG31" s="188" t="str">
        <f>VLOOKUP(AC31,入力2!$BV$47:$CE$106,8)</f>
        <v/>
      </c>
      <c r="AH31" s="187" t="str">
        <f>IF(RIGHT(VLOOKUP(AC31,入力2!$BV$47:$CE$106,5))="段",LEFT(VLOOKUP(AC31,入力2!$BV$47:$CE$106,5)),"")</f>
        <v/>
      </c>
      <c r="AI31" s="186" t="str">
        <f>IF(RIGHT(VLOOKUP(AC31,入力2!$BV$47:$CE$106,5))="級",LEFT(VLOOKUP(AC31,入力2!$BV$47:$CE$106,5)),"")</f>
        <v/>
      </c>
      <c r="AJ31" s="186" t="str">
        <f>LEFT(VLOOKUP(AC31,入力2!$BV$47:$CE$106,6),1)</f>
        <v/>
      </c>
      <c r="AK31" s="187" t="str">
        <f>VLOOKUP(AC31,入力2!$BV$47:$CE$106,9)</f>
        <v/>
      </c>
      <c r="AL31" s="250" t="str">
        <f>VLOOKUP(AC31,入力2!$BV$47:$CE$106,10)</f>
        <v/>
      </c>
      <c r="AO31" s="127">
        <f t="shared" si="1"/>
        <v>28</v>
      </c>
      <c r="AQ31" s="130">
        <v>28</v>
      </c>
      <c r="AR31" s="172" t="s">
        <v>1386</v>
      </c>
      <c r="AS31" s="173"/>
      <c r="AT31" s="173" t="str">
        <f>VLOOKUP(AO31,入力2!$BV$107:$CE$146,4)</f>
        <v/>
      </c>
      <c r="AU31" s="173"/>
      <c r="AV31" s="173"/>
      <c r="AW31" s="173"/>
      <c r="AX31" s="173"/>
      <c r="AY31" s="174"/>
      <c r="AZ31" s="172" t="str">
        <f>VLOOKUP(AO31,入力2!$BV$107:$CE$146,8)</f>
        <v/>
      </c>
      <c r="BA31" s="173"/>
      <c r="BB31" s="173"/>
      <c r="BC31" s="173"/>
      <c r="BD31" s="173"/>
      <c r="BE31" s="174"/>
      <c r="BF31" s="131" t="str">
        <f>IF(RIGHT(VLOOKUP(AO31,入力2!$BV$107:$CE$146,5))="段",LEFT(VLOOKUP(AO31,入力2!$BV$107:$CE$146,5)),"")</f>
        <v/>
      </c>
      <c r="BG31" s="131" t="str">
        <f>IF(RIGHT(VLOOKUP(AO31,入力2!$BV$107:$CE$146,5))="級",LEFT(VLOOKUP(AO31,入力2!$BV$107:$CE$146,5)),"")</f>
        <v/>
      </c>
      <c r="BH31" s="131" t="str">
        <f>LEFT(VLOOKUP(AO31,入力2!$BV$107:$CE$146,6),1)</f>
        <v/>
      </c>
      <c r="BI31" s="132" t="str">
        <f>VLOOKUP(AO31,入力2!$BV$107:$CE$146,9)</f>
        <v/>
      </c>
      <c r="BJ31" s="172" t="str">
        <f>VLOOKUP(AO31,入力2!$BV$107:$CE$146,10)</f>
        <v/>
      </c>
      <c r="BK31" s="173"/>
      <c r="BL31" s="173"/>
      <c r="BM31" s="175"/>
    </row>
    <row r="32" spans="1:65" ht="16.5" customHeight="1" thickBot="1">
      <c r="A32">
        <v>3</v>
      </c>
      <c r="D32" s="255" t="s">
        <v>1552</v>
      </c>
      <c r="E32" s="193"/>
      <c r="F32" s="193"/>
      <c r="G32" s="127"/>
      <c r="H32" s="126"/>
      <c r="I32" s="126"/>
      <c r="J32" s="126"/>
      <c r="K32" s="126"/>
      <c r="L32" s="126"/>
      <c r="M32" s="126"/>
      <c r="N32" s="126"/>
      <c r="O32" s="126"/>
      <c r="P32" s="194" t="s">
        <v>1549</v>
      </c>
      <c r="Q32" s="194"/>
      <c r="R32" s="194"/>
      <c r="S32" s="194"/>
      <c r="T32" s="194"/>
      <c r="U32" s="194"/>
      <c r="V32" s="194"/>
      <c r="W32" s="194"/>
      <c r="X32" s="194"/>
      <c r="Y32" s="194"/>
      <c r="Z32" s="194"/>
      <c r="AC32" s="127">
        <f t="shared" si="4"/>
        <v>29</v>
      </c>
      <c r="AE32" s="122">
        <v>29</v>
      </c>
      <c r="AF32" s="188" t="str">
        <f>VLOOKUP(AC32,入力2!$BV$47:$CE$106,4)</f>
        <v/>
      </c>
      <c r="AG32" s="188" t="str">
        <f>VLOOKUP(AC32,入力2!$BV$47:$CE$106,8)</f>
        <v/>
      </c>
      <c r="AH32" s="187" t="str">
        <f>IF(RIGHT(VLOOKUP(AC32,入力2!$BV$47:$CE$106,5))="段",LEFT(VLOOKUP(AC32,入力2!$BV$47:$CE$106,5)),"")</f>
        <v/>
      </c>
      <c r="AI32" s="186" t="str">
        <f>IF(RIGHT(VLOOKUP(AC32,入力2!$BV$47:$CE$106,5))="級",LEFT(VLOOKUP(AC32,入力2!$BV$47:$CE$106,5)),"")</f>
        <v/>
      </c>
      <c r="AJ32" s="186" t="str">
        <f>LEFT(VLOOKUP(AC32,入力2!$BV$47:$CE$106,6),1)</f>
        <v/>
      </c>
      <c r="AK32" s="187" t="str">
        <f>VLOOKUP(AC32,入力2!$BV$47:$CE$106,9)</f>
        <v/>
      </c>
      <c r="AL32" s="250" t="str">
        <f>VLOOKUP(AC32,入力2!$BV$47:$CE$106,10)</f>
        <v/>
      </c>
      <c r="AO32" s="127">
        <f t="shared" si="1"/>
        <v>29</v>
      </c>
      <c r="AQ32" s="121">
        <v>29</v>
      </c>
      <c r="AR32" s="176" t="s">
        <v>1385</v>
      </c>
      <c r="AS32" s="177"/>
      <c r="AT32" s="177" t="str">
        <f>VLOOKUP(AO32,入力2!$BV$107:$CE$146,4)</f>
        <v/>
      </c>
      <c r="AU32" s="177"/>
      <c r="AV32" s="177"/>
      <c r="AW32" s="177"/>
      <c r="AX32" s="177"/>
      <c r="AY32" s="178"/>
      <c r="AZ32" s="176" t="str">
        <f>VLOOKUP(AO32,入力2!$BV$107:$CE$146,8)</f>
        <v/>
      </c>
      <c r="BA32" s="177"/>
      <c r="BB32" s="177"/>
      <c r="BC32" s="177"/>
      <c r="BD32" s="177"/>
      <c r="BE32" s="178"/>
      <c r="BF32" s="112" t="str">
        <f>IF(RIGHT(VLOOKUP(AO32,入力2!$BV$107:$CE$146,5))="段",LEFT(VLOOKUP(AO32,入力2!$BV$107:$CE$146,5)),"")</f>
        <v/>
      </c>
      <c r="BG32" s="112" t="str">
        <f>IF(RIGHT(VLOOKUP(AO32,入力2!$BV$107:$CE$146,5))="級",LEFT(VLOOKUP(AO32,入力2!$BV$107:$CE$146,5)),"")</f>
        <v/>
      </c>
      <c r="BH32" s="112" t="str">
        <f>LEFT(VLOOKUP(AO32,入力2!$BV$107:$CE$146,6),1)</f>
        <v/>
      </c>
      <c r="BI32" s="113" t="str">
        <f>VLOOKUP(AO32,入力2!$BV$107:$CE$146,9)</f>
        <v/>
      </c>
      <c r="BJ32" s="176" t="str">
        <f>VLOOKUP(AO32,入力2!$BV$107:$CE$146,10)</f>
        <v/>
      </c>
      <c r="BK32" s="177"/>
      <c r="BL32" s="177"/>
      <c r="BM32" s="179"/>
    </row>
    <row r="33" spans="1:66" ht="16.5" customHeight="1">
      <c r="D33" s="118" t="s">
        <v>1365</v>
      </c>
      <c r="E33" s="333" t="s">
        <v>1366</v>
      </c>
      <c r="F33" s="334"/>
      <c r="G33" s="334"/>
      <c r="H33" s="334"/>
      <c r="I33" s="334"/>
      <c r="J33" s="334"/>
      <c r="K33" s="334"/>
      <c r="L33" s="335"/>
      <c r="M33" s="336" t="s">
        <v>1367</v>
      </c>
      <c r="N33" s="337"/>
      <c r="O33" s="337"/>
      <c r="P33" s="337"/>
      <c r="Q33" s="337"/>
      <c r="R33" s="338"/>
      <c r="S33" s="119" t="s">
        <v>1496</v>
      </c>
      <c r="T33" s="120" t="s">
        <v>1497</v>
      </c>
      <c r="U33" s="119" t="s">
        <v>1368</v>
      </c>
      <c r="V33" s="120" t="s">
        <v>1369</v>
      </c>
      <c r="W33" s="333" t="s">
        <v>1415</v>
      </c>
      <c r="X33" s="334"/>
      <c r="Y33" s="334"/>
      <c r="Z33" s="339"/>
      <c r="AC33" s="127">
        <f t="shared" si="4"/>
        <v>30</v>
      </c>
      <c r="AE33" s="122">
        <v>30</v>
      </c>
      <c r="AF33" s="188" t="str">
        <f>VLOOKUP(AC33,入力2!$BV$47:$CE$106,4)</f>
        <v/>
      </c>
      <c r="AG33" s="188" t="str">
        <f>VLOOKUP(AC33,入力2!$BV$47:$CE$106,8)</f>
        <v/>
      </c>
      <c r="AH33" s="187" t="str">
        <f>IF(RIGHT(VLOOKUP(AC33,入力2!$BV$47:$CE$106,5))="段",LEFT(VLOOKUP(AC33,入力2!$BV$47:$CE$106,5)),"")</f>
        <v/>
      </c>
      <c r="AI33" s="186" t="str">
        <f>IF(RIGHT(VLOOKUP(AC33,入力2!$BV$47:$CE$106,5))="級",LEFT(VLOOKUP(AC33,入力2!$BV$47:$CE$106,5)),"")</f>
        <v/>
      </c>
      <c r="AJ33" s="186" t="str">
        <f>LEFT(VLOOKUP(AC33,入力2!$BV$47:$CE$106,6),1)</f>
        <v/>
      </c>
      <c r="AK33" s="187" t="str">
        <f>VLOOKUP(AC33,入力2!$BV$47:$CE$106,9)</f>
        <v/>
      </c>
      <c r="AL33" s="250" t="str">
        <f>VLOOKUP(AC33,入力2!$BV$47:$CE$106,10)</f>
        <v/>
      </c>
      <c r="AO33" s="127">
        <f t="shared" si="1"/>
        <v>30</v>
      </c>
      <c r="AQ33" s="130">
        <v>30</v>
      </c>
      <c r="AR33" s="172" t="s">
        <v>1386</v>
      </c>
      <c r="AS33" s="173"/>
      <c r="AT33" s="173" t="str">
        <f>VLOOKUP(AO33,入力2!$BV$107:$CE$146,4)</f>
        <v/>
      </c>
      <c r="AU33" s="173"/>
      <c r="AV33" s="173"/>
      <c r="AW33" s="173"/>
      <c r="AX33" s="173"/>
      <c r="AY33" s="174"/>
      <c r="AZ33" s="172" t="str">
        <f>VLOOKUP(AO33,入力2!$BV$107:$CE$146,8)</f>
        <v/>
      </c>
      <c r="BA33" s="173"/>
      <c r="BB33" s="173"/>
      <c r="BC33" s="173"/>
      <c r="BD33" s="173"/>
      <c r="BE33" s="174"/>
      <c r="BF33" s="131" t="str">
        <f>IF(RIGHT(VLOOKUP(AO33,入力2!$BV$107:$CE$146,5))="段",LEFT(VLOOKUP(AO33,入力2!$BV$107:$CE$146,5)),"")</f>
        <v/>
      </c>
      <c r="BG33" s="131" t="str">
        <f>IF(RIGHT(VLOOKUP(AO33,入力2!$BV$107:$CE$146,5))="級",LEFT(VLOOKUP(AO33,入力2!$BV$107:$CE$146,5)),"")</f>
        <v/>
      </c>
      <c r="BH33" s="131" t="str">
        <f>LEFT(VLOOKUP(AO33,入力2!$BV$107:$CE$146,6),1)</f>
        <v/>
      </c>
      <c r="BI33" s="132" t="str">
        <f>VLOOKUP(AO33,入力2!$BV$107:$CE$146,9)</f>
        <v/>
      </c>
      <c r="BJ33" s="172" t="str">
        <f>VLOOKUP(AO33,入力2!$BV$107:$CE$146,10)</f>
        <v/>
      </c>
      <c r="BK33" s="173"/>
      <c r="BL33" s="173"/>
      <c r="BM33" s="175"/>
    </row>
    <row r="34" spans="1:66" ht="16.5" customHeight="1">
      <c r="A34">
        <f>(A32-1)*7+1</f>
        <v>15</v>
      </c>
      <c r="B34" s="126"/>
      <c r="D34" s="121">
        <v>1</v>
      </c>
      <c r="E34" s="328" t="str">
        <f>VLOOKUP(A34,入力2!$BV$5:$CE$46,4)</f>
        <v/>
      </c>
      <c r="F34" s="329"/>
      <c r="G34" s="329"/>
      <c r="H34" s="329"/>
      <c r="I34" s="329"/>
      <c r="J34" s="329"/>
      <c r="K34" s="329"/>
      <c r="L34" s="330"/>
      <c r="M34" s="328" t="str">
        <f>VLOOKUP(A34,入力2!$BV$5:$CE$46,8)</f>
        <v/>
      </c>
      <c r="N34" s="329"/>
      <c r="O34" s="329"/>
      <c r="P34" s="329"/>
      <c r="Q34" s="329"/>
      <c r="R34" s="330"/>
      <c r="S34" s="112" t="str">
        <f>IF(RIGHT(VLOOKUP(A34,入力2!$BV$5:$CE$46,5))="段",LEFT(VLOOKUP(A34,入力2!$BV$5:$CE$46,5)),"")</f>
        <v/>
      </c>
      <c r="T34" s="112" t="str">
        <f>IF(RIGHT(VLOOKUP(A34,入力2!$BV$5:$CE$46,5))="級",LEFT(VLOOKUP(A34,入力2!$BV$5:$CE$46,5)),"")</f>
        <v/>
      </c>
      <c r="U34" s="112" t="str">
        <f>LEFT(VLOOKUP(A34,入力2!$BV$5:$CE$46,6),1)</f>
        <v/>
      </c>
      <c r="V34" s="113" t="str">
        <f>VLOOKUP(A34,入力2!$BV$5:$CE$46,9)</f>
        <v/>
      </c>
      <c r="W34" s="328" t="str">
        <f>VLOOKUP(A34,入力2!$BV$5:$CE$46,10)</f>
        <v/>
      </c>
      <c r="X34" s="329"/>
      <c r="Y34" s="329"/>
      <c r="Z34" s="331"/>
      <c r="AC34" s="127">
        <f t="shared" si="4"/>
        <v>31</v>
      </c>
      <c r="AE34" s="122">
        <v>31</v>
      </c>
      <c r="AF34" s="188" t="str">
        <f>VLOOKUP(AC34,入力2!$BV$47:$CE$106,4)</f>
        <v/>
      </c>
      <c r="AG34" s="188" t="str">
        <f>VLOOKUP(AC34,入力2!$BV$47:$CE$106,8)</f>
        <v/>
      </c>
      <c r="AH34" s="187" t="str">
        <f>IF(RIGHT(VLOOKUP(AC34,入力2!$BV$47:$CE$106,5))="段",LEFT(VLOOKUP(AC34,入力2!$BV$47:$CE$106,5)),"")</f>
        <v/>
      </c>
      <c r="AI34" s="186" t="str">
        <f>IF(RIGHT(VLOOKUP(AC34,入力2!$BV$47:$CE$106,5))="級",LEFT(VLOOKUP(AC34,入力2!$BV$47:$CE$106,5)),"")</f>
        <v/>
      </c>
      <c r="AJ34" s="186" t="str">
        <f>LEFT(VLOOKUP(AC34,入力2!$BV$47:$CE$106,6),1)</f>
        <v/>
      </c>
      <c r="AK34" s="187" t="str">
        <f>VLOOKUP(AC34,入力2!$BV$47:$CE$106,9)</f>
        <v/>
      </c>
      <c r="AL34" s="250" t="str">
        <f>VLOOKUP(AC34,入力2!$BV$47:$CE$106,10)</f>
        <v/>
      </c>
      <c r="AO34" s="127">
        <f t="shared" si="1"/>
        <v>31</v>
      </c>
      <c r="AQ34" s="121">
        <v>31</v>
      </c>
      <c r="AR34" s="176" t="s">
        <v>1385</v>
      </c>
      <c r="AS34" s="177"/>
      <c r="AT34" s="177" t="str">
        <f>VLOOKUP(AO34,入力2!$BV$107:$CE$146,4)</f>
        <v/>
      </c>
      <c r="AU34" s="177"/>
      <c r="AV34" s="177"/>
      <c r="AW34" s="177"/>
      <c r="AX34" s="177"/>
      <c r="AY34" s="178"/>
      <c r="AZ34" s="176" t="str">
        <f>VLOOKUP(AO34,入力2!$BV$107:$CE$146,8)</f>
        <v/>
      </c>
      <c r="BA34" s="177"/>
      <c r="BB34" s="177"/>
      <c r="BC34" s="177"/>
      <c r="BD34" s="177"/>
      <c r="BE34" s="178"/>
      <c r="BF34" s="112" t="str">
        <f>IF(RIGHT(VLOOKUP(AO34,入力2!$BV$107:$CE$146,5))="段",LEFT(VLOOKUP(AO34,入力2!$BV$107:$CE$146,5)),"")</f>
        <v/>
      </c>
      <c r="BG34" s="112" t="str">
        <f>IF(RIGHT(VLOOKUP(AO34,入力2!$BV$107:$CE$146,5))="級",LEFT(VLOOKUP(AO34,入力2!$BV$107:$CE$146,5)),"")</f>
        <v/>
      </c>
      <c r="BH34" s="112" t="str">
        <f>LEFT(VLOOKUP(AO34,入力2!$BV$107:$CE$146,6),1)</f>
        <v/>
      </c>
      <c r="BI34" s="113" t="str">
        <f>VLOOKUP(AO34,入力2!$BV$107:$CE$146,9)</f>
        <v/>
      </c>
      <c r="BJ34" s="176" t="str">
        <f>VLOOKUP(AO34,入力2!$BV$107:$CE$146,10)</f>
        <v/>
      </c>
      <c r="BK34" s="177"/>
      <c r="BL34" s="177"/>
      <c r="BM34" s="179"/>
    </row>
    <row r="35" spans="1:66" ht="16.5" customHeight="1">
      <c r="A35">
        <f>A34+1</f>
        <v>16</v>
      </c>
      <c r="D35" s="122">
        <v>2</v>
      </c>
      <c r="E35" s="319" t="str">
        <f>VLOOKUP(A35,入力2!$BV$5:$CE$46,4)</f>
        <v/>
      </c>
      <c r="F35" s="320"/>
      <c r="G35" s="320"/>
      <c r="H35" s="320"/>
      <c r="I35" s="320"/>
      <c r="J35" s="320"/>
      <c r="K35" s="320"/>
      <c r="L35" s="321"/>
      <c r="M35" s="319" t="str">
        <f>VLOOKUP(A35,入力2!$BV$5:$CE$46,8)</f>
        <v/>
      </c>
      <c r="N35" s="320"/>
      <c r="O35" s="320"/>
      <c r="P35" s="320"/>
      <c r="Q35" s="320"/>
      <c r="R35" s="321"/>
      <c r="S35" s="112" t="str">
        <f>IF(RIGHT(VLOOKUP(A35,入力2!$BV$5:$CE$46,5))="段",LEFT(VLOOKUP(A35,入力2!$BV$5:$CE$46,5)),"")</f>
        <v/>
      </c>
      <c r="T35" s="112" t="str">
        <f>IF(RIGHT(VLOOKUP(A35,入力2!$BV$5:$CE$46,5))="級",LEFT(VLOOKUP(A35,入力2!$BV$5:$CE$46,5)),"")</f>
        <v/>
      </c>
      <c r="U35" s="112" t="str">
        <f>LEFT(VLOOKUP(A35,入力2!$BV$5:$CE$46,6),1)</f>
        <v/>
      </c>
      <c r="V35" s="113" t="str">
        <f>VLOOKUP(A35,入力2!$BV$5:$CE$46,9)</f>
        <v/>
      </c>
      <c r="W35" s="319" t="str">
        <f>VLOOKUP(A35,入力2!$BV$5:$CE$46,10)</f>
        <v/>
      </c>
      <c r="X35" s="320"/>
      <c r="Y35" s="320"/>
      <c r="Z35" s="322"/>
      <c r="AC35" s="127">
        <f t="shared" si="4"/>
        <v>32</v>
      </c>
      <c r="AE35" s="122">
        <v>32</v>
      </c>
      <c r="AF35" s="188" t="str">
        <f>VLOOKUP(AC35,入力2!$BV$47:$CE$106,4)</f>
        <v/>
      </c>
      <c r="AG35" s="188" t="str">
        <f>VLOOKUP(AC35,入力2!$BV$47:$CE$106,8)</f>
        <v/>
      </c>
      <c r="AH35" s="187" t="str">
        <f>IF(RIGHT(VLOOKUP(AC35,入力2!$BV$47:$CE$106,5))="段",LEFT(VLOOKUP(AC35,入力2!$BV$47:$CE$106,5)),"")</f>
        <v/>
      </c>
      <c r="AI35" s="186" t="str">
        <f>IF(RIGHT(VLOOKUP(AC35,入力2!$BV$47:$CE$106,5))="級",LEFT(VLOOKUP(AC35,入力2!$BV$47:$CE$106,5)),"")</f>
        <v/>
      </c>
      <c r="AJ35" s="186" t="str">
        <f>LEFT(VLOOKUP(AC35,入力2!$BV$47:$CE$106,6),1)</f>
        <v/>
      </c>
      <c r="AK35" s="187" t="str">
        <f>VLOOKUP(AC35,入力2!$BV$47:$CE$106,9)</f>
        <v/>
      </c>
      <c r="AL35" s="250" t="str">
        <f>VLOOKUP(AC35,入力2!$BV$47:$CE$106,10)</f>
        <v/>
      </c>
      <c r="AO35" s="127">
        <f t="shared" si="1"/>
        <v>32</v>
      </c>
      <c r="AQ35" s="130">
        <v>32</v>
      </c>
      <c r="AR35" s="172" t="s">
        <v>1386</v>
      </c>
      <c r="AS35" s="173"/>
      <c r="AT35" s="173" t="str">
        <f>VLOOKUP(AO35,入力2!$BV$107:$CE$146,4)</f>
        <v/>
      </c>
      <c r="AU35" s="173"/>
      <c r="AV35" s="173"/>
      <c r="AW35" s="173"/>
      <c r="AX35" s="173"/>
      <c r="AY35" s="174"/>
      <c r="AZ35" s="172" t="str">
        <f>VLOOKUP(AO35,入力2!$BV$107:$CE$146,8)</f>
        <v/>
      </c>
      <c r="BA35" s="173"/>
      <c r="BB35" s="173"/>
      <c r="BC35" s="173"/>
      <c r="BD35" s="173"/>
      <c r="BE35" s="174"/>
      <c r="BF35" s="131" t="str">
        <f>IF(RIGHT(VLOOKUP(AO35,入力2!$BV$107:$CE$146,5))="段",LEFT(VLOOKUP(AO35,入力2!$BV$107:$CE$146,5)),"")</f>
        <v/>
      </c>
      <c r="BG35" s="131" t="str">
        <f>IF(RIGHT(VLOOKUP(AO35,入力2!$BV$107:$CE$146,5))="級",LEFT(VLOOKUP(AO35,入力2!$BV$107:$CE$146,5)),"")</f>
        <v/>
      </c>
      <c r="BH35" s="131" t="str">
        <f>LEFT(VLOOKUP(AO35,入力2!$BV$107:$CE$146,6),1)</f>
        <v/>
      </c>
      <c r="BI35" s="132" t="str">
        <f>VLOOKUP(AO35,入力2!$BV$107:$CE$146,9)</f>
        <v/>
      </c>
      <c r="BJ35" s="172" t="str">
        <f>VLOOKUP(AO35,入力2!$BV$107:$CE$146,10)</f>
        <v/>
      </c>
      <c r="BK35" s="173"/>
      <c r="BL35" s="173"/>
      <c r="BM35" s="175"/>
    </row>
    <row r="36" spans="1:66" ht="16.5" customHeight="1">
      <c r="A36">
        <f t="shared" ref="A36:A38" si="6">A35+1</f>
        <v>17</v>
      </c>
      <c r="D36" s="122">
        <v>3</v>
      </c>
      <c r="E36" s="319" t="str">
        <f>VLOOKUP(A36,入力2!$BV$5:$CE$46,4)</f>
        <v/>
      </c>
      <c r="F36" s="320"/>
      <c r="G36" s="320"/>
      <c r="H36" s="320"/>
      <c r="I36" s="320"/>
      <c r="J36" s="320"/>
      <c r="K36" s="320"/>
      <c r="L36" s="321"/>
      <c r="M36" s="319" t="str">
        <f>VLOOKUP(A36,入力2!$BV$5:$CE$46,8)</f>
        <v/>
      </c>
      <c r="N36" s="320"/>
      <c r="O36" s="320"/>
      <c r="P36" s="320"/>
      <c r="Q36" s="320"/>
      <c r="R36" s="321"/>
      <c r="S36" s="112" t="str">
        <f>IF(RIGHT(VLOOKUP(A36,入力2!$BV$5:$CE$46,5))="段",LEFT(VLOOKUP(A36,入力2!$BV$5:$CE$46,5)),"")</f>
        <v/>
      </c>
      <c r="T36" s="112" t="str">
        <f>IF(RIGHT(VLOOKUP(A36,入力2!$BV$5:$CE$46,5))="級",LEFT(VLOOKUP(A36,入力2!$BV$5:$CE$46,5)),"")</f>
        <v/>
      </c>
      <c r="U36" s="112" t="str">
        <f>LEFT(VLOOKUP(A36,入力2!$BV$5:$CE$46,6),1)</f>
        <v/>
      </c>
      <c r="V36" s="113" t="str">
        <f>VLOOKUP(A36,入力2!$BV$5:$CE$46,9)</f>
        <v/>
      </c>
      <c r="W36" s="319" t="str">
        <f>VLOOKUP(A36,入力2!$BV$5:$CE$46,10)</f>
        <v/>
      </c>
      <c r="X36" s="320"/>
      <c r="Y36" s="320"/>
      <c r="Z36" s="322"/>
      <c r="AC36" s="127">
        <f t="shared" si="4"/>
        <v>33</v>
      </c>
      <c r="AE36" s="122">
        <v>33</v>
      </c>
      <c r="AF36" s="188" t="str">
        <f>VLOOKUP(AC36,入力2!$BV$47:$CE$106,4)</f>
        <v/>
      </c>
      <c r="AG36" s="188" t="str">
        <f>VLOOKUP(AC36,入力2!$BV$47:$CE$106,8)</f>
        <v/>
      </c>
      <c r="AH36" s="187" t="str">
        <f>IF(RIGHT(VLOOKUP(AC36,入力2!$BV$47:$CE$106,5))="段",LEFT(VLOOKUP(AC36,入力2!$BV$47:$CE$106,5)),"")</f>
        <v/>
      </c>
      <c r="AI36" s="186" t="str">
        <f>IF(RIGHT(VLOOKUP(AC36,入力2!$BV$47:$CE$106,5))="級",LEFT(VLOOKUP(AC36,入力2!$BV$47:$CE$106,5)),"")</f>
        <v/>
      </c>
      <c r="AJ36" s="186" t="str">
        <f>LEFT(VLOOKUP(AC36,入力2!$BV$47:$CE$106,6),1)</f>
        <v/>
      </c>
      <c r="AK36" s="187" t="str">
        <f>VLOOKUP(AC36,入力2!$BV$47:$CE$106,9)</f>
        <v/>
      </c>
      <c r="AL36" s="250" t="str">
        <f>VLOOKUP(AC36,入力2!$BV$47:$CE$106,10)</f>
        <v/>
      </c>
      <c r="AO36" s="127">
        <f t="shared" si="1"/>
        <v>33</v>
      </c>
      <c r="AQ36" s="121">
        <v>33</v>
      </c>
      <c r="AR36" s="176" t="s">
        <v>1385</v>
      </c>
      <c r="AS36" s="177"/>
      <c r="AT36" s="177" t="str">
        <f>VLOOKUP(AO36,入力2!$BV$107:$CE$146,4)</f>
        <v/>
      </c>
      <c r="AU36" s="177"/>
      <c r="AV36" s="177"/>
      <c r="AW36" s="177"/>
      <c r="AX36" s="177"/>
      <c r="AY36" s="178"/>
      <c r="AZ36" s="176" t="str">
        <f>VLOOKUP(AO36,入力2!$BV$107:$CE$146,8)</f>
        <v/>
      </c>
      <c r="BA36" s="177"/>
      <c r="BB36" s="177"/>
      <c r="BC36" s="177"/>
      <c r="BD36" s="177"/>
      <c r="BE36" s="178"/>
      <c r="BF36" s="112" t="str">
        <f>IF(RIGHT(VLOOKUP(AO36,入力2!$BV$107:$CE$146,5))="段",LEFT(VLOOKUP(AO36,入力2!$BV$107:$CE$146,5)),"")</f>
        <v/>
      </c>
      <c r="BG36" s="112" t="str">
        <f>IF(RIGHT(VLOOKUP(AO36,入力2!$BV$107:$CE$146,5))="級",LEFT(VLOOKUP(AO36,入力2!$BV$107:$CE$146,5)),"")</f>
        <v/>
      </c>
      <c r="BH36" s="112" t="str">
        <f>LEFT(VLOOKUP(AO36,入力2!$BV$107:$CE$146,6),1)</f>
        <v/>
      </c>
      <c r="BI36" s="113" t="str">
        <f>VLOOKUP(AO36,入力2!$BV$107:$CE$146,9)</f>
        <v/>
      </c>
      <c r="BJ36" s="176" t="str">
        <f>VLOOKUP(AO36,入力2!$BV$107:$CE$146,10)</f>
        <v/>
      </c>
      <c r="BK36" s="177"/>
      <c r="BL36" s="177"/>
      <c r="BM36" s="179"/>
    </row>
    <row r="37" spans="1:66" ht="16.5" customHeight="1">
      <c r="A37">
        <f t="shared" si="6"/>
        <v>18</v>
      </c>
      <c r="D37" s="122">
        <v>4</v>
      </c>
      <c r="E37" s="319" t="str">
        <f>VLOOKUP(A37,入力2!$BV$5:$CE$46,4)</f>
        <v/>
      </c>
      <c r="F37" s="320"/>
      <c r="G37" s="320"/>
      <c r="H37" s="320"/>
      <c r="I37" s="320"/>
      <c r="J37" s="320"/>
      <c r="K37" s="320"/>
      <c r="L37" s="321"/>
      <c r="M37" s="319" t="str">
        <f>VLOOKUP(A37,入力2!$BV$5:$CE$46,8)</f>
        <v/>
      </c>
      <c r="N37" s="320"/>
      <c r="O37" s="320"/>
      <c r="P37" s="320"/>
      <c r="Q37" s="320"/>
      <c r="R37" s="321"/>
      <c r="S37" s="112" t="str">
        <f>IF(RIGHT(VLOOKUP(A37,入力2!$BV$5:$CE$46,5))="段",LEFT(VLOOKUP(A37,入力2!$BV$5:$CE$46,5)),"")</f>
        <v/>
      </c>
      <c r="T37" s="112" t="str">
        <f>IF(RIGHT(VLOOKUP(A37,入力2!$BV$5:$CE$46,5))="級",LEFT(VLOOKUP(A37,入力2!$BV$5:$CE$46,5)),"")</f>
        <v/>
      </c>
      <c r="U37" s="112" t="str">
        <f>LEFT(VLOOKUP(A37,入力2!$BV$5:$CE$46,6),1)</f>
        <v/>
      </c>
      <c r="V37" s="113" t="str">
        <f>VLOOKUP(A37,入力2!$BV$5:$CE$46,9)</f>
        <v/>
      </c>
      <c r="W37" s="319" t="str">
        <f>VLOOKUP(A37,入力2!$BV$5:$CE$46,10)</f>
        <v/>
      </c>
      <c r="X37" s="320"/>
      <c r="Y37" s="320"/>
      <c r="Z37" s="322"/>
      <c r="AC37" s="127">
        <f t="shared" si="4"/>
        <v>34</v>
      </c>
      <c r="AE37" s="122">
        <v>34</v>
      </c>
      <c r="AF37" s="188" t="str">
        <f>VLOOKUP(AC37,入力2!$BV$47:$CE$106,4)</f>
        <v/>
      </c>
      <c r="AG37" s="188" t="str">
        <f>VLOOKUP(AC37,入力2!$BV$47:$CE$106,8)</f>
        <v/>
      </c>
      <c r="AH37" s="187" t="str">
        <f>IF(RIGHT(VLOOKUP(AC37,入力2!$BV$47:$CE$106,5))="段",LEFT(VLOOKUP(AC37,入力2!$BV$47:$CE$106,5)),"")</f>
        <v/>
      </c>
      <c r="AI37" s="186" t="str">
        <f>IF(RIGHT(VLOOKUP(AC37,入力2!$BV$47:$CE$106,5))="級",LEFT(VLOOKUP(AC37,入力2!$BV$47:$CE$106,5)),"")</f>
        <v/>
      </c>
      <c r="AJ37" s="186" t="str">
        <f>LEFT(VLOOKUP(AC37,入力2!$BV$47:$CE$106,6),1)</f>
        <v/>
      </c>
      <c r="AK37" s="187" t="str">
        <f>VLOOKUP(AC37,入力2!$BV$47:$CE$106,9)</f>
        <v/>
      </c>
      <c r="AL37" s="250" t="str">
        <f>VLOOKUP(AC37,入力2!$BV$47:$CE$106,10)</f>
        <v/>
      </c>
      <c r="AO37" s="127">
        <f t="shared" si="1"/>
        <v>34</v>
      </c>
      <c r="AQ37" s="130">
        <v>34</v>
      </c>
      <c r="AR37" s="172" t="s">
        <v>1386</v>
      </c>
      <c r="AS37" s="173"/>
      <c r="AT37" s="173" t="str">
        <f>VLOOKUP(AO37,入力2!$BV$107:$CE$146,4)</f>
        <v/>
      </c>
      <c r="AU37" s="173"/>
      <c r="AV37" s="173"/>
      <c r="AW37" s="173"/>
      <c r="AX37" s="173"/>
      <c r="AY37" s="174"/>
      <c r="AZ37" s="172" t="str">
        <f>VLOOKUP(AO37,入力2!$BV$107:$CE$146,8)</f>
        <v/>
      </c>
      <c r="BA37" s="173"/>
      <c r="BB37" s="173"/>
      <c r="BC37" s="173"/>
      <c r="BD37" s="173"/>
      <c r="BE37" s="174"/>
      <c r="BF37" s="131" t="str">
        <f>IF(RIGHT(VLOOKUP(AO37,入力2!$BV$107:$CE$146,5))="段",LEFT(VLOOKUP(AO37,入力2!$BV$107:$CE$146,5)),"")</f>
        <v/>
      </c>
      <c r="BG37" s="131" t="str">
        <f>IF(RIGHT(VLOOKUP(AO37,入力2!$BV$107:$CE$146,5))="級",LEFT(VLOOKUP(AO37,入力2!$BV$107:$CE$146,5)),"")</f>
        <v/>
      </c>
      <c r="BH37" s="131" t="str">
        <f>LEFT(VLOOKUP(AO37,入力2!$BV$107:$CE$146,6),1)</f>
        <v/>
      </c>
      <c r="BI37" s="132" t="str">
        <f>VLOOKUP(AO37,入力2!$BV$107:$CE$146,9)</f>
        <v/>
      </c>
      <c r="BJ37" s="172" t="str">
        <f>VLOOKUP(AO37,入力2!$BV$107:$CE$146,10)</f>
        <v/>
      </c>
      <c r="BK37" s="173"/>
      <c r="BL37" s="173"/>
      <c r="BM37" s="175"/>
    </row>
    <row r="38" spans="1:66" ht="16.5" customHeight="1" thickBot="1">
      <c r="A38">
        <f t="shared" si="6"/>
        <v>19</v>
      </c>
      <c r="D38" s="150">
        <v>5</v>
      </c>
      <c r="E38" s="312" t="str">
        <f>VLOOKUP(A38,入力2!$BV$5:$CE$46,4)</f>
        <v/>
      </c>
      <c r="F38" s="313"/>
      <c r="G38" s="313"/>
      <c r="H38" s="313"/>
      <c r="I38" s="313"/>
      <c r="J38" s="313"/>
      <c r="K38" s="313"/>
      <c r="L38" s="314"/>
      <c r="M38" s="312" t="str">
        <f>VLOOKUP(A38,入力2!$BV$5:$CE$46,8)</f>
        <v/>
      </c>
      <c r="N38" s="313"/>
      <c r="O38" s="313"/>
      <c r="P38" s="313"/>
      <c r="Q38" s="313"/>
      <c r="R38" s="314"/>
      <c r="S38" s="182" t="str">
        <f>IF(RIGHT(VLOOKUP(A38,入力2!$BV$5:$CE$46,5))="段",LEFT(VLOOKUP(A38,入力2!$BV$5:$CE$46,5)),"")</f>
        <v/>
      </c>
      <c r="T38" s="182" t="str">
        <f>IF(RIGHT(VLOOKUP(A38,入力2!$BV$5:$CE$46,5))="級",LEFT(VLOOKUP(A38,入力2!$BV$5:$CE$46,5)),"")</f>
        <v/>
      </c>
      <c r="U38" s="182" t="str">
        <f>LEFT(VLOOKUP(A38,入力2!$BV$5:$CE$46,6),1)</f>
        <v/>
      </c>
      <c r="V38" s="183" t="str">
        <f>VLOOKUP(A38,入力2!$BV$5:$CE$46,9)</f>
        <v/>
      </c>
      <c r="W38" s="312" t="str">
        <f>VLOOKUP(A38,入力2!$BV$5:$CE$46,10)</f>
        <v/>
      </c>
      <c r="X38" s="313"/>
      <c r="Y38" s="313"/>
      <c r="Z38" s="315"/>
      <c r="AC38" s="127">
        <f t="shared" si="4"/>
        <v>35</v>
      </c>
      <c r="AE38" s="122">
        <v>35</v>
      </c>
      <c r="AF38" s="188" t="str">
        <f>VLOOKUP(AC38,入力2!$BV$47:$CE$106,4)</f>
        <v/>
      </c>
      <c r="AG38" s="188" t="str">
        <f>VLOOKUP(AC38,入力2!$BV$47:$CE$106,8)</f>
        <v/>
      </c>
      <c r="AH38" s="187" t="str">
        <f>IF(RIGHT(VLOOKUP(AC38,入力2!$BV$47:$CE$106,5))="段",LEFT(VLOOKUP(AC38,入力2!$BV$47:$CE$106,5)),"")</f>
        <v/>
      </c>
      <c r="AI38" s="186" t="str">
        <f>IF(RIGHT(VLOOKUP(AC38,入力2!$BV$47:$CE$106,5))="級",LEFT(VLOOKUP(AC38,入力2!$BV$47:$CE$106,5)),"")</f>
        <v/>
      </c>
      <c r="AJ38" s="186" t="str">
        <f>LEFT(VLOOKUP(AC38,入力2!$BV$47:$CE$106,6),1)</f>
        <v/>
      </c>
      <c r="AK38" s="187" t="str">
        <f>VLOOKUP(AC38,入力2!$BV$47:$CE$106,9)</f>
        <v/>
      </c>
      <c r="AL38" s="250" t="str">
        <f>VLOOKUP(AC38,入力2!$BV$47:$CE$106,10)</f>
        <v/>
      </c>
      <c r="AO38" s="127">
        <f t="shared" si="1"/>
        <v>35</v>
      </c>
      <c r="AQ38" s="121">
        <v>35</v>
      </c>
      <c r="AR38" s="176" t="s">
        <v>1385</v>
      </c>
      <c r="AS38" s="177"/>
      <c r="AT38" s="177" t="str">
        <f>VLOOKUP(AO38,入力2!$BV$107:$CE$146,4)</f>
        <v/>
      </c>
      <c r="AU38" s="177"/>
      <c r="AV38" s="177"/>
      <c r="AW38" s="177"/>
      <c r="AX38" s="177"/>
      <c r="AY38" s="178"/>
      <c r="AZ38" s="176" t="str">
        <f>VLOOKUP(AO38,入力2!$BV$107:$CE$146,8)</f>
        <v/>
      </c>
      <c r="BA38" s="177"/>
      <c r="BB38" s="177"/>
      <c r="BC38" s="177"/>
      <c r="BD38" s="177"/>
      <c r="BE38" s="178"/>
      <c r="BF38" s="112" t="str">
        <f>IF(RIGHT(VLOOKUP(AO38,入力2!$BV$107:$CE$146,5))="段",LEFT(VLOOKUP(AO38,入力2!$BV$107:$CE$146,5)),"")</f>
        <v/>
      </c>
      <c r="BG38" s="112" t="str">
        <f>IF(RIGHT(VLOOKUP(AO38,入力2!$BV$107:$CE$146,5))="級",LEFT(VLOOKUP(AO38,入力2!$BV$107:$CE$146,5)),"")</f>
        <v/>
      </c>
      <c r="BH38" s="112" t="str">
        <f>LEFT(VLOOKUP(AO38,入力2!$BV$107:$CE$146,6),1)</f>
        <v/>
      </c>
      <c r="BI38" s="113" t="str">
        <f>VLOOKUP(AO38,入力2!$BV$107:$CE$146,9)</f>
        <v/>
      </c>
      <c r="BJ38" s="176" t="str">
        <f>VLOOKUP(AO38,入力2!$BV$107:$CE$146,10)</f>
        <v/>
      </c>
      <c r="BK38" s="177"/>
      <c r="BL38" s="177"/>
      <c r="BM38" s="179"/>
    </row>
    <row r="39" spans="1:66" ht="16.5" customHeight="1">
      <c r="D39" s="189"/>
      <c r="E39" s="196"/>
      <c r="F39" s="196"/>
      <c r="G39" s="196"/>
      <c r="H39" s="196"/>
      <c r="I39" s="196"/>
      <c r="J39" s="196"/>
      <c r="K39" s="196"/>
      <c r="L39" s="196"/>
      <c r="M39" s="196"/>
      <c r="N39" s="196"/>
      <c r="O39" s="196"/>
      <c r="P39" s="196"/>
      <c r="Q39" s="196"/>
      <c r="R39" s="196"/>
      <c r="S39" s="197"/>
      <c r="T39" s="197"/>
      <c r="U39" s="197"/>
      <c r="V39" s="197"/>
      <c r="W39" s="196"/>
      <c r="X39" s="196"/>
      <c r="Y39" s="196"/>
      <c r="Z39" s="196"/>
      <c r="AC39" s="127">
        <f t="shared" si="4"/>
        <v>36</v>
      </c>
      <c r="AE39" s="122">
        <v>36</v>
      </c>
      <c r="AF39" s="188" t="str">
        <f>VLOOKUP(AC39,入力2!$BV$47:$CE$106,4)</f>
        <v/>
      </c>
      <c r="AG39" s="188" t="str">
        <f>VLOOKUP(AC39,入力2!$BV$47:$CE$106,8)</f>
        <v/>
      </c>
      <c r="AH39" s="187" t="str">
        <f>IF(RIGHT(VLOOKUP(AC39,入力2!$BV$47:$CE$106,5))="段",LEFT(VLOOKUP(AC39,入力2!$BV$47:$CE$106,5)),"")</f>
        <v/>
      </c>
      <c r="AI39" s="186" t="str">
        <f>IF(RIGHT(VLOOKUP(AC39,入力2!$BV$47:$CE$106,5))="級",LEFT(VLOOKUP(AC39,入力2!$BV$47:$CE$106,5)),"")</f>
        <v/>
      </c>
      <c r="AJ39" s="186" t="str">
        <f>LEFT(VLOOKUP(AC39,入力2!$BV$47:$CE$106,6),1)</f>
        <v/>
      </c>
      <c r="AK39" s="187" t="str">
        <f>VLOOKUP(AC39,入力2!$BV$47:$CE$106,9)</f>
        <v/>
      </c>
      <c r="AL39" s="250" t="str">
        <f>VLOOKUP(AC39,入力2!$BV$47:$CE$106,10)</f>
        <v/>
      </c>
      <c r="AO39" s="127">
        <f t="shared" si="1"/>
        <v>36</v>
      </c>
      <c r="AQ39" s="130">
        <v>36</v>
      </c>
      <c r="AR39" s="172" t="s">
        <v>1386</v>
      </c>
      <c r="AS39" s="173"/>
      <c r="AT39" s="173" t="str">
        <f>VLOOKUP(AO39,入力2!$BV$107:$CE$146,4)</f>
        <v/>
      </c>
      <c r="AU39" s="173"/>
      <c r="AV39" s="173"/>
      <c r="AW39" s="173"/>
      <c r="AX39" s="173"/>
      <c r="AY39" s="174"/>
      <c r="AZ39" s="172" t="str">
        <f>VLOOKUP(AO39,入力2!$BV$107:$CE$146,8)</f>
        <v/>
      </c>
      <c r="BA39" s="173"/>
      <c r="BB39" s="173"/>
      <c r="BC39" s="173"/>
      <c r="BD39" s="173"/>
      <c r="BE39" s="174"/>
      <c r="BF39" s="131" t="str">
        <f>IF(RIGHT(VLOOKUP(AO39,入力2!$BV$107:$CE$146,5))="段",LEFT(VLOOKUP(AO39,入力2!$BV$107:$CE$146,5)),"")</f>
        <v/>
      </c>
      <c r="BG39" s="131" t="str">
        <f>IF(RIGHT(VLOOKUP(AO39,入力2!$BV$107:$CE$146,5))="級",LEFT(VLOOKUP(AO39,入力2!$BV$107:$CE$146,5)),"")</f>
        <v/>
      </c>
      <c r="BH39" s="131" t="str">
        <f>LEFT(VLOOKUP(AO39,入力2!$BV$107:$CE$146,6),1)</f>
        <v/>
      </c>
      <c r="BI39" s="132" t="str">
        <f>VLOOKUP(AO39,入力2!$BV$107:$CE$146,9)</f>
        <v/>
      </c>
      <c r="BJ39" s="172" t="str">
        <f>VLOOKUP(AO39,入力2!$BV$107:$CE$146,10)</f>
        <v/>
      </c>
      <c r="BK39" s="173"/>
      <c r="BL39" s="173"/>
      <c r="BM39" s="175"/>
    </row>
    <row r="40" spans="1:66" ht="16.5" customHeight="1">
      <c r="D40" s="198"/>
      <c r="E40" s="199"/>
      <c r="F40" s="199"/>
      <c r="G40" s="199"/>
      <c r="H40" s="199"/>
      <c r="I40" s="199"/>
      <c r="J40" s="199"/>
      <c r="K40" s="199"/>
      <c r="L40" s="199"/>
      <c r="M40" s="199"/>
      <c r="N40" s="199"/>
      <c r="O40" s="199"/>
      <c r="P40" s="199"/>
      <c r="Q40" s="199"/>
      <c r="R40" s="199"/>
      <c r="S40" s="200"/>
      <c r="T40" s="200"/>
      <c r="U40" s="200"/>
      <c r="V40" s="200"/>
      <c r="W40" s="199"/>
      <c r="X40" s="199"/>
      <c r="Y40" s="199"/>
      <c r="Z40" s="199"/>
      <c r="AC40" s="127">
        <f t="shared" si="4"/>
        <v>37</v>
      </c>
      <c r="AE40" s="122">
        <v>37</v>
      </c>
      <c r="AF40" s="188" t="str">
        <f>VLOOKUP(AC40,入力2!$BV$47:$CE$106,4)</f>
        <v/>
      </c>
      <c r="AG40" s="188" t="str">
        <f>VLOOKUP(AC40,入力2!$BV$47:$CE$106,8)</f>
        <v/>
      </c>
      <c r="AH40" s="187" t="str">
        <f>IF(RIGHT(VLOOKUP(AC40,入力2!$BV$47:$CE$106,5))="段",LEFT(VLOOKUP(AC40,入力2!$BV$47:$CE$106,5)),"")</f>
        <v/>
      </c>
      <c r="AI40" s="186" t="str">
        <f>IF(RIGHT(VLOOKUP(AC40,入力2!$BV$47:$CE$106,5))="級",LEFT(VLOOKUP(AC40,入力2!$BV$47:$CE$106,5)),"")</f>
        <v/>
      </c>
      <c r="AJ40" s="186" t="str">
        <f>LEFT(VLOOKUP(AC40,入力2!$BV$47:$CE$106,6),1)</f>
        <v/>
      </c>
      <c r="AK40" s="187" t="str">
        <f>VLOOKUP(AC40,入力2!$BV$47:$CE$106,9)</f>
        <v/>
      </c>
      <c r="AL40" s="250" t="str">
        <f>VLOOKUP(AC40,入力2!$BV$47:$CE$106,10)</f>
        <v/>
      </c>
      <c r="AO40" s="127">
        <f t="shared" si="1"/>
        <v>37</v>
      </c>
      <c r="AQ40" s="121">
        <v>37</v>
      </c>
      <c r="AR40" s="176" t="s">
        <v>1385</v>
      </c>
      <c r="AS40" s="177"/>
      <c r="AT40" s="177" t="str">
        <f>VLOOKUP(AO40,入力2!$BV$107:$CE$146,4)</f>
        <v/>
      </c>
      <c r="AU40" s="177"/>
      <c r="AV40" s="177"/>
      <c r="AW40" s="177"/>
      <c r="AX40" s="177"/>
      <c r="AY40" s="178"/>
      <c r="AZ40" s="176" t="str">
        <f>VLOOKUP(AO40,入力2!$BV$107:$CE$146,8)</f>
        <v/>
      </c>
      <c r="BA40" s="177"/>
      <c r="BB40" s="177"/>
      <c r="BC40" s="177"/>
      <c r="BD40" s="177"/>
      <c r="BE40" s="178"/>
      <c r="BF40" s="112" t="str">
        <f>IF(RIGHT(VLOOKUP(AO40,入力2!$BV$107:$CE$146,5))="段",LEFT(VLOOKUP(AO40,入力2!$BV$107:$CE$146,5)),"")</f>
        <v/>
      </c>
      <c r="BG40" s="112" t="str">
        <f>IF(RIGHT(VLOOKUP(AO40,入力2!$BV$107:$CE$146,5))="級",LEFT(VLOOKUP(AO40,入力2!$BV$107:$CE$146,5)),"")</f>
        <v/>
      </c>
      <c r="BH40" s="112" t="str">
        <f>LEFT(VLOOKUP(AO40,入力2!$BV$107:$CE$146,6),1)</f>
        <v/>
      </c>
      <c r="BI40" s="113" t="str">
        <f>VLOOKUP(AO40,入力2!$BV$107:$CE$146,9)</f>
        <v/>
      </c>
      <c r="BJ40" s="176" t="str">
        <f>VLOOKUP(AO40,入力2!$BV$107:$CE$146,10)</f>
        <v/>
      </c>
      <c r="BK40" s="177"/>
      <c r="BL40" s="177"/>
      <c r="BM40" s="179"/>
    </row>
    <row r="41" spans="1:66" ht="16.5" customHeight="1">
      <c r="D41" s="157"/>
      <c r="E41" s="157" t="s">
        <v>1520</v>
      </c>
      <c r="F41" s="157"/>
      <c r="G41" s="157"/>
      <c r="H41" s="157"/>
      <c r="I41" s="157"/>
      <c r="J41" s="157"/>
      <c r="K41" s="157"/>
      <c r="L41" s="157"/>
      <c r="M41" s="157"/>
      <c r="N41" s="157"/>
      <c r="O41" s="157"/>
      <c r="P41" s="157"/>
      <c r="Q41" s="157"/>
      <c r="R41" s="157"/>
      <c r="S41" s="157"/>
      <c r="T41" s="157"/>
      <c r="AC41" s="127">
        <f t="shared" si="4"/>
        <v>38</v>
      </c>
      <c r="AE41" s="122">
        <v>38</v>
      </c>
      <c r="AF41" s="188" t="str">
        <f>VLOOKUP(AC41,入力2!$BV$47:$CE$106,4)</f>
        <v/>
      </c>
      <c r="AG41" s="188" t="str">
        <f>VLOOKUP(AC41,入力2!$BV$47:$CE$106,8)</f>
        <v/>
      </c>
      <c r="AH41" s="187" t="str">
        <f>IF(RIGHT(VLOOKUP(AC41,入力2!$BV$47:$CE$106,5))="段",LEFT(VLOOKUP(AC41,入力2!$BV$47:$CE$106,5)),"")</f>
        <v/>
      </c>
      <c r="AI41" s="186" t="str">
        <f>IF(RIGHT(VLOOKUP(AC41,入力2!$BV$47:$CE$106,5))="級",LEFT(VLOOKUP(AC41,入力2!$BV$47:$CE$106,5)),"")</f>
        <v/>
      </c>
      <c r="AJ41" s="186" t="str">
        <f>LEFT(VLOOKUP(AC41,入力2!$BV$47:$CE$106,6),1)</f>
        <v/>
      </c>
      <c r="AK41" s="187" t="str">
        <f>VLOOKUP(AC41,入力2!$BV$47:$CE$106,9)</f>
        <v/>
      </c>
      <c r="AL41" s="250" t="str">
        <f>VLOOKUP(AC41,入力2!$BV$47:$CE$106,10)</f>
        <v/>
      </c>
      <c r="AO41" s="127">
        <f t="shared" si="1"/>
        <v>38</v>
      </c>
      <c r="AQ41" s="130">
        <v>38</v>
      </c>
      <c r="AR41" s="172" t="s">
        <v>1386</v>
      </c>
      <c r="AS41" s="173"/>
      <c r="AT41" s="173" t="str">
        <f>VLOOKUP(AO41,入力2!$BV$107:$CE$146,4)</f>
        <v/>
      </c>
      <c r="AU41" s="173"/>
      <c r="AV41" s="173"/>
      <c r="AW41" s="173"/>
      <c r="AX41" s="173"/>
      <c r="AY41" s="174"/>
      <c r="AZ41" s="172" t="str">
        <f>VLOOKUP(AO41,入力2!$BV$107:$CE$146,8)</f>
        <v/>
      </c>
      <c r="BA41" s="173"/>
      <c r="BB41" s="173"/>
      <c r="BC41" s="173"/>
      <c r="BD41" s="173"/>
      <c r="BE41" s="174"/>
      <c r="BF41" s="131" t="str">
        <f>IF(RIGHT(VLOOKUP(AO41,入力2!$BV$107:$CE$146,5))="段",LEFT(VLOOKUP(AO41,入力2!$BV$107:$CE$146,5)),"")</f>
        <v/>
      </c>
      <c r="BG41" s="131" t="str">
        <f>IF(RIGHT(VLOOKUP(AO41,入力2!$BV$107:$CE$146,5))="級",LEFT(VLOOKUP(AO41,入力2!$BV$107:$CE$146,5)),"")</f>
        <v/>
      </c>
      <c r="BH41" s="131" t="str">
        <f>LEFT(VLOOKUP(AO41,入力2!$BV$107:$CE$146,6),1)</f>
        <v/>
      </c>
      <c r="BI41" s="132" t="str">
        <f>VLOOKUP(AO41,入力2!$BV$107:$CE$146,9)</f>
        <v/>
      </c>
      <c r="BJ41" s="172" t="str">
        <f>VLOOKUP(AO41,入力2!$BV$107:$CE$146,10)</f>
        <v/>
      </c>
      <c r="BK41" s="173"/>
      <c r="BL41" s="173"/>
      <c r="BM41" s="175"/>
    </row>
    <row r="42" spans="1:66" ht="16.5" customHeight="1">
      <c r="D42" s="157" t="s">
        <v>1515</v>
      </c>
      <c r="E42" s="157">
        <f>入力5!AK68</f>
        <v>0</v>
      </c>
      <c r="F42" s="157" t="s">
        <v>1521</v>
      </c>
      <c r="G42" s="157"/>
      <c r="H42" s="157" t="s">
        <v>1524</v>
      </c>
      <c r="I42" s="327">
        <f>入力5!AH67</f>
        <v>5000</v>
      </c>
      <c r="J42" s="327"/>
      <c r="K42" s="157" t="s">
        <v>1516</v>
      </c>
      <c r="L42" s="157"/>
      <c r="M42" s="157"/>
      <c r="N42" s="327">
        <f>入力5!AH69</f>
        <v>0</v>
      </c>
      <c r="O42" s="327"/>
      <c r="P42" s="157"/>
      <c r="Q42" s="157"/>
      <c r="R42" s="157"/>
      <c r="S42" s="157"/>
      <c r="T42" s="157"/>
      <c r="AC42" s="127">
        <f t="shared" si="4"/>
        <v>39</v>
      </c>
      <c r="AE42" s="122">
        <v>39</v>
      </c>
      <c r="AF42" s="188" t="str">
        <f>VLOOKUP(AC42,入力2!$BV$47:$CE$106,4)</f>
        <v/>
      </c>
      <c r="AG42" s="188" t="str">
        <f>VLOOKUP(AC42,入力2!$BV$47:$CE$106,8)</f>
        <v/>
      </c>
      <c r="AH42" s="187" t="str">
        <f>IF(RIGHT(VLOOKUP(AC42,入力2!$BV$47:$CE$106,5))="段",LEFT(VLOOKUP(AC42,入力2!$BV$47:$CE$106,5)),"")</f>
        <v/>
      </c>
      <c r="AI42" s="186" t="str">
        <f>IF(RIGHT(VLOOKUP(AC42,入力2!$BV$47:$CE$106,5))="級",LEFT(VLOOKUP(AC42,入力2!$BV$47:$CE$106,5)),"")</f>
        <v/>
      </c>
      <c r="AJ42" s="186" t="str">
        <f>LEFT(VLOOKUP(AC42,入力2!$BV$47:$CE$106,6),1)</f>
        <v/>
      </c>
      <c r="AK42" s="187" t="str">
        <f>VLOOKUP(AC42,入力2!$BV$47:$CE$106,9)</f>
        <v/>
      </c>
      <c r="AL42" s="250" t="str">
        <f>VLOOKUP(AC42,入力2!$BV$47:$CE$106,10)</f>
        <v/>
      </c>
      <c r="AO42" s="127">
        <f t="shared" si="1"/>
        <v>39</v>
      </c>
      <c r="AQ42" s="121">
        <v>39</v>
      </c>
      <c r="AR42" s="176" t="s">
        <v>1385</v>
      </c>
      <c r="AS42" s="177"/>
      <c r="AT42" s="177" t="str">
        <f>VLOOKUP(AO42,入力2!$BV$107:$CE$146,4)</f>
        <v/>
      </c>
      <c r="AU42" s="177"/>
      <c r="AV42" s="177"/>
      <c r="AW42" s="177"/>
      <c r="AX42" s="177"/>
      <c r="AY42" s="178"/>
      <c r="AZ42" s="176" t="str">
        <f>VLOOKUP(AO42,入力2!$BV$107:$CE$146,8)</f>
        <v/>
      </c>
      <c r="BA42" s="177"/>
      <c r="BB42" s="177"/>
      <c r="BC42" s="177"/>
      <c r="BD42" s="177"/>
      <c r="BE42" s="178"/>
      <c r="BF42" s="112" t="str">
        <f>IF(RIGHT(VLOOKUP(AO42,入力2!$BV$107:$CE$146,5))="段",LEFT(VLOOKUP(AO42,入力2!$BV$107:$CE$146,5)),"")</f>
        <v/>
      </c>
      <c r="BG42" s="112" t="str">
        <f>IF(RIGHT(VLOOKUP(AO42,入力2!$BV$107:$CE$146,5))="級",LEFT(VLOOKUP(AO42,入力2!$BV$107:$CE$146,5)),"")</f>
        <v/>
      </c>
      <c r="BH42" s="112" t="str">
        <f>LEFT(VLOOKUP(AO42,入力2!$BV$107:$CE$146,6),1)</f>
        <v/>
      </c>
      <c r="BI42" s="113" t="str">
        <f>VLOOKUP(AO42,入力2!$BV$107:$CE$146,9)</f>
        <v/>
      </c>
      <c r="BJ42" s="176" t="str">
        <f>VLOOKUP(AO42,入力2!$BV$107:$CE$146,10)</f>
        <v/>
      </c>
      <c r="BK42" s="177"/>
      <c r="BL42" s="177"/>
      <c r="BM42" s="179"/>
    </row>
    <row r="43" spans="1:66" ht="16.5" customHeight="1" thickBot="1">
      <c r="D43" s="157" t="s">
        <v>1514</v>
      </c>
      <c r="E43" s="157">
        <f>入力5!AW68</f>
        <v>0</v>
      </c>
      <c r="F43" s="157" t="s">
        <v>1522</v>
      </c>
      <c r="G43" s="157"/>
      <c r="H43" s="157" t="s">
        <v>1524</v>
      </c>
      <c r="I43" s="327">
        <f>入力5!AT67</f>
        <v>2000</v>
      </c>
      <c r="J43" s="327"/>
      <c r="K43" s="157" t="s">
        <v>1518</v>
      </c>
      <c r="L43" s="157"/>
      <c r="M43" s="157"/>
      <c r="N43" s="327">
        <f>入力5!AT69</f>
        <v>0</v>
      </c>
      <c r="O43" s="327"/>
      <c r="P43" s="157"/>
      <c r="Q43" s="157"/>
      <c r="R43" s="157"/>
      <c r="S43" s="157"/>
      <c r="T43" s="157"/>
      <c r="AC43" s="127">
        <f t="shared" si="4"/>
        <v>40</v>
      </c>
      <c r="AE43" s="123">
        <v>40</v>
      </c>
      <c r="AF43" s="251" t="str">
        <f>VLOOKUP(AC43,入力2!$BV$47:$CE$106,4)</f>
        <v/>
      </c>
      <c r="AG43" s="251" t="str">
        <f>VLOOKUP(AC43,入力2!$BV$47:$CE$106,8)</f>
        <v/>
      </c>
      <c r="AH43" s="253" t="str">
        <f>IF(RIGHT(VLOOKUP(AC43,入力2!$BV$47:$CE$106,5))="段",LEFT(VLOOKUP(AC43,入力2!$BV$47:$CE$106,5)),"")</f>
        <v/>
      </c>
      <c r="AI43" s="252" t="str">
        <f>IF(RIGHT(VLOOKUP(AC43,入力2!$BV$47:$CE$106,5))="級",LEFT(VLOOKUP(AC43,入力2!$BV$47:$CE$106,5)),"")</f>
        <v/>
      </c>
      <c r="AJ43" s="252" t="str">
        <f>LEFT(VLOOKUP(AC43,入力2!$BV$47:$CE$106,6),1)</f>
        <v/>
      </c>
      <c r="AK43" s="253" t="str">
        <f>VLOOKUP(AC43,入力2!$BV$47:$CE$106,9)</f>
        <v/>
      </c>
      <c r="AL43" s="254" t="str">
        <f>VLOOKUP(AC43,入力2!$BV$47:$CE$106,10)</f>
        <v/>
      </c>
      <c r="AO43" s="127">
        <f t="shared" si="1"/>
        <v>40</v>
      </c>
      <c r="AQ43" s="130">
        <v>40</v>
      </c>
      <c r="AR43" s="172" t="s">
        <v>1386</v>
      </c>
      <c r="AS43" s="173"/>
      <c r="AT43" s="173" t="str">
        <f>VLOOKUP(AO43,入力2!$BV$107:$CE$146,4)</f>
        <v/>
      </c>
      <c r="AU43" s="173"/>
      <c r="AV43" s="173"/>
      <c r="AW43" s="173"/>
      <c r="AX43" s="173"/>
      <c r="AY43" s="174"/>
      <c r="AZ43" s="172" t="str">
        <f>VLOOKUP(AO43,入力2!$BV$107:$CE$146,8)</f>
        <v/>
      </c>
      <c r="BA43" s="173"/>
      <c r="BB43" s="173"/>
      <c r="BC43" s="173"/>
      <c r="BD43" s="173"/>
      <c r="BE43" s="174"/>
      <c r="BF43" s="131" t="str">
        <f>IF(RIGHT(VLOOKUP(AO43,入力2!$BV$107:$CE$146,5))="段",LEFT(VLOOKUP(AO43,入力2!$BV$107:$CE$146,5)),"")</f>
        <v/>
      </c>
      <c r="BG43" s="131" t="str">
        <f>IF(RIGHT(VLOOKUP(AO43,入力2!$BV$107:$CE$146,5))="級",LEFT(VLOOKUP(AO43,入力2!$BV$107:$CE$146,5)),"")</f>
        <v/>
      </c>
      <c r="BH43" s="131" t="str">
        <f>LEFT(VLOOKUP(AO43,入力2!$BV$107:$CE$146,6),1)</f>
        <v/>
      </c>
      <c r="BI43" s="132" t="str">
        <f>VLOOKUP(AO43,入力2!$BV$107:$CE$146,9)</f>
        <v/>
      </c>
      <c r="BJ43" s="172" t="str">
        <f>VLOOKUP(AO43,入力2!$BV$107:$CE$146,10)</f>
        <v/>
      </c>
      <c r="BK43" s="173"/>
      <c r="BL43" s="173"/>
      <c r="BM43" s="175"/>
    </row>
    <row r="44" spans="1:66" ht="16.5" customHeight="1">
      <c r="D44" s="158" t="s">
        <v>1513</v>
      </c>
      <c r="E44" s="158">
        <f>入力5!AQ68</f>
        <v>0</v>
      </c>
      <c r="F44" s="158" t="s">
        <v>1523</v>
      </c>
      <c r="G44" s="158"/>
      <c r="H44" s="158" t="s">
        <v>1524</v>
      </c>
      <c r="I44" s="340">
        <f>入力5!AN67</f>
        <v>1000</v>
      </c>
      <c r="J44" s="340"/>
      <c r="K44" s="158" t="s">
        <v>1517</v>
      </c>
      <c r="L44" s="158"/>
      <c r="M44" s="158"/>
      <c r="N44" s="340">
        <f>入力5!AN69</f>
        <v>0</v>
      </c>
      <c r="O44" s="340"/>
      <c r="P44" s="158"/>
      <c r="Q44" s="158" t="s">
        <v>1519</v>
      </c>
      <c r="R44" s="340">
        <f>入力5!AH71</f>
        <v>0</v>
      </c>
      <c r="S44" s="340"/>
      <c r="T44" s="340"/>
      <c r="AC44" s="127"/>
      <c r="AE44" s="189"/>
      <c r="AF44" s="190"/>
      <c r="AG44" s="190"/>
      <c r="AH44" s="190"/>
      <c r="AI44" s="190"/>
      <c r="AJ44" s="190"/>
      <c r="AK44" s="190"/>
      <c r="AL44" s="190"/>
    </row>
    <row r="45" spans="1:66" ht="16.5" customHeight="1">
      <c r="AA45">
        <v>1</v>
      </c>
      <c r="AM45">
        <v>2</v>
      </c>
      <c r="BN45">
        <v>3</v>
      </c>
    </row>
  </sheetData>
  <sheetProtection sheet="1" objects="1" scenarios="1" selectLockedCells="1"/>
  <mergeCells count="105">
    <mergeCell ref="W38:Z38"/>
    <mergeCell ref="W36:Z36"/>
    <mergeCell ref="W35:Z35"/>
    <mergeCell ref="W34:Z34"/>
    <mergeCell ref="W30:Z30"/>
    <mergeCell ref="M38:R38"/>
    <mergeCell ref="M36:R36"/>
    <mergeCell ref="M35:R35"/>
    <mergeCell ref="M34:R34"/>
    <mergeCell ref="W37:Z37"/>
    <mergeCell ref="M30:R30"/>
    <mergeCell ref="E38:L38"/>
    <mergeCell ref="E36:L36"/>
    <mergeCell ref="E35:L35"/>
    <mergeCell ref="E34:L34"/>
    <mergeCell ref="E20:L20"/>
    <mergeCell ref="M25:R25"/>
    <mergeCell ref="E25:L25"/>
    <mergeCell ref="E33:L33"/>
    <mergeCell ref="M33:R33"/>
    <mergeCell ref="E37:L37"/>
    <mergeCell ref="M37:R37"/>
    <mergeCell ref="E30:L30"/>
    <mergeCell ref="M29:R29"/>
    <mergeCell ref="E29:L29"/>
    <mergeCell ref="M28:R28"/>
    <mergeCell ref="E28:L28"/>
    <mergeCell ref="M26:R26"/>
    <mergeCell ref="E26:L26"/>
    <mergeCell ref="W25:Z25"/>
    <mergeCell ref="W33:Z33"/>
    <mergeCell ref="E18:L18"/>
    <mergeCell ref="E19:L19"/>
    <mergeCell ref="W22:Z22"/>
    <mergeCell ref="W21:Z21"/>
    <mergeCell ref="W20:Z20"/>
    <mergeCell ref="W19:Z19"/>
    <mergeCell ref="W18:Z18"/>
    <mergeCell ref="M22:R22"/>
    <mergeCell ref="M21:R21"/>
    <mergeCell ref="M20:R20"/>
    <mergeCell ref="M19:R19"/>
    <mergeCell ref="M18:R18"/>
    <mergeCell ref="E22:L22"/>
    <mergeCell ref="E21:L21"/>
    <mergeCell ref="E27:L27"/>
    <mergeCell ref="M27:R27"/>
    <mergeCell ref="W27:Z27"/>
    <mergeCell ref="W29:Z29"/>
    <mergeCell ref="W28:Z28"/>
    <mergeCell ref="W26:Z26"/>
    <mergeCell ref="P16:Z16"/>
    <mergeCell ref="D8:E8"/>
    <mergeCell ref="F8:M8"/>
    <mergeCell ref="N8:O8"/>
    <mergeCell ref="V8:Z8"/>
    <mergeCell ref="D9:E11"/>
    <mergeCell ref="G9:M9"/>
    <mergeCell ref="N9:O11"/>
    <mergeCell ref="P9:Z11"/>
    <mergeCell ref="F10:M11"/>
    <mergeCell ref="U12:Z12"/>
    <mergeCell ref="D13:E13"/>
    <mergeCell ref="F13:I13"/>
    <mergeCell ref="J13:M13"/>
    <mergeCell ref="N13:O13"/>
    <mergeCell ref="P13:T13"/>
    <mergeCell ref="J12:M12"/>
    <mergeCell ref="N12:O12"/>
    <mergeCell ref="P12:T12"/>
    <mergeCell ref="D7:E7"/>
    <mergeCell ref="F7:L7"/>
    <mergeCell ref="N7:O7"/>
    <mergeCell ref="P7:U7"/>
    <mergeCell ref="V7:Z7"/>
    <mergeCell ref="Q3:R3"/>
    <mergeCell ref="V3:Z3"/>
    <mergeCell ref="D5:I5"/>
    <mergeCell ref="J5:L5"/>
    <mergeCell ref="M5:P5"/>
    <mergeCell ref="Q5:S5"/>
    <mergeCell ref="AQ2:AS2"/>
    <mergeCell ref="AR3:AY3"/>
    <mergeCell ref="AZ3:BE3"/>
    <mergeCell ref="BJ3:BM3"/>
    <mergeCell ref="AZ2:BE2"/>
    <mergeCell ref="R44:T44"/>
    <mergeCell ref="D1:Z1"/>
    <mergeCell ref="D2:Z2"/>
    <mergeCell ref="I42:J42"/>
    <mergeCell ref="N42:O42"/>
    <mergeCell ref="I43:J43"/>
    <mergeCell ref="N43:O43"/>
    <mergeCell ref="I44:J44"/>
    <mergeCell ref="N44:O44"/>
    <mergeCell ref="D14:E14"/>
    <mergeCell ref="F14:M14"/>
    <mergeCell ref="N14:O14"/>
    <mergeCell ref="P14:Z14"/>
    <mergeCell ref="E17:L17"/>
    <mergeCell ref="M17:R17"/>
    <mergeCell ref="W17:Z17"/>
    <mergeCell ref="U13:Z13"/>
    <mergeCell ref="D12:E12"/>
    <mergeCell ref="F12:I12"/>
  </mergeCells>
  <phoneticPr fontId="3"/>
  <pageMargins left="0.23622047244094491" right="0.23622047244094491" top="0.74803149606299213" bottom="0.74803149606299213" header="0.31496062992125984" footer="0.31496062992125984"/>
  <pageSetup paperSize="9" orientation="portrait" blackAndWhite="1" r:id="rId1"/>
  <colBreaks count="1" manualBreakCount="1">
    <brk id="29"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入力1</vt:lpstr>
      <vt:lpstr>入力2</vt:lpstr>
      <vt:lpstr>登録会員名簿</vt:lpstr>
      <vt:lpstr>入力3</vt:lpstr>
      <vt:lpstr>print (関東予選)</vt:lpstr>
      <vt:lpstr>入力4</vt:lpstr>
      <vt:lpstr>print (インハイ予選)</vt:lpstr>
      <vt:lpstr>入力5</vt:lpstr>
      <vt:lpstr>print (選抜予選)</vt:lpstr>
      <vt:lpstr>住所</vt:lpstr>
      <vt:lpstr>print</vt:lpstr>
      <vt:lpstr>【予備】print (インハイ予選) (2)</vt:lpstr>
      <vt:lpstr>'【予備】print (インハイ予選) (2)'!Print_Area</vt:lpstr>
      <vt:lpstr>print!Print_Area</vt:lpstr>
      <vt:lpstr>'print (インハイ予選)'!Print_Area</vt:lpstr>
      <vt:lpstr>'print (関東予選)'!Print_Area</vt:lpstr>
      <vt:lpstr>'print (選抜予選)'!Print_Area</vt:lpstr>
      <vt:lpstr>登録会員名簿!Print_Area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YuichiOIE</dc:creator>
  <cp:lastModifiedBy>Oie Yuichi</cp:lastModifiedBy>
  <cp:lastPrinted>2023-03-21T16:59:27Z</cp:lastPrinted>
  <dcterms:created xsi:type="dcterms:W3CDTF">2022-06-08T11:09:24Z</dcterms:created>
  <dcterms:modified xsi:type="dcterms:W3CDTF">2023-03-22T01:34:46Z</dcterms:modified>
</cp:coreProperties>
</file>